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93" documentId="120_S{2AC9BD13-BADA-5192-A53E-5A8FF88502F6}" xr6:coauthVersionLast="47" xr6:coauthVersionMax="47" xr10:uidLastSave="{4603DA9D-A60E-4908-A38E-4545C48C0E52}"/>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<sst xmlns="http://schemas.openxmlformats.org/spreadsheetml/2006/main" count="180284" uniqueCount="39127">
  <si>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</si>
  <si>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</si>
  <si>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</si>
  <si>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</si>
  <si>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</si>
  <si>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</si>
  <si>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</si>
  <si>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</si>
  <si>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</si>
  <si>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</si>
  <si>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</si>
  <si>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</si>
  <si>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</si>
  <si>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</si>
  <si>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</si>
  <si>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</si>
  <si>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</si>
  <si>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</si>
  <si>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</si>
  <si>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</si>
  <si>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</si>
  <si>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</si>
  <si>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</si>
  <si>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</si>
  <si>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</si>
  <si>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</si>
  <si>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</si>
  <si>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</si>
  <si>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</si>
  <si>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</si>
  <si>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</si>
  <si>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</si>
  <si>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</si>
  <si>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</si>
  <si>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</si>
  <si>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</si>
  <si>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</si>
  <si>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</si>
  <si>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</si>
  <si>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</si>
  <si>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</si>
  <si>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</si>
  <si>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</si>
  <si>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</si>
  <si>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</si>
  <si>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</si>
  <si>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</si>
  <si>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</si>
  <si>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</si>
  <si>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</si>
  <si>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</si>
  <si>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</si>
  <si>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</si>
  <si>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</si>
  <si>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</si>
  <si>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</si>
  <si>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</si>
  <si>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</si>
  <si>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</si>
  <si>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</si>
  <si>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</si>
  <si>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</si>
  <si>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</si>
  <si>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</si>
  <si>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</si>
  <si>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</si>
  <si>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</si>
  <si>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</si>
  <si>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</si>
  <si>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</si>
  <si>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</si>
  <si>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</si>
  <si>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</si>
  <si>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</si>
  <si>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</si>
  <si>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</si>
  <si>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</si>
  <si>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</si>
  <si>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</si>
  <si>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</si>
  <si>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</si>
  <si>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</si>
  <si>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</si>
  <si>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</si>
  <si>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</si>
  <si>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</si>
  <si>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</si>
  <si>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</si>
  <si>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</si>
  <si>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</si>
  <si>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</si>
  <si>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</si>
  <si>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</si>
  <si>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</si>
  <si>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</si>
  <si>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</si>
  <si>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</si>
  <si>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</si>
  <si>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</si>
  <si>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</si>
  <si>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</si>
  <si>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</si>
  <si>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</si>
  <si>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</si>
  <si>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</si>
  <si>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</si>
  <si>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</si>
  <si>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</si>
  <si>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</si>
  <si>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</si>
  <si>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</si>
  <si>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</si>
  <si>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</si>
  <si>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</si>
  <si>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</si>
  <si>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</si>
  <si>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</si>
  <si>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</si>
  <si>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</si>
  <si>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</si>
  <si>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</si>
  <si>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</si>
  <si>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</si>
  <si>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</si>
  <si>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</si>
  <si>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</si>
  <si>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</si>
  <si>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</si>
  <si>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</si>
  <si>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</si>
  <si>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</si>
  <si>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</si>
  <si>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</si>
  <si>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</si>
  <si>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</si>
  <si>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</si>
  <si>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</si>
  <si>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</si>
  <si>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</si>
  <si>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</si>
  <si>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</si>
  <si>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</si>
  <si>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</si>
  <si>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</si>
  <si>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</si>
  <si>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</si>
  <si>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</si>
  <si>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</si>
  <si>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</si>
  <si>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</si>
  <si>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</si>
  <si>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</si>
  <si>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</si>
  <si>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</si>
  <si>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</si>
  <si>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</si>
  <si>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</si>
  <si>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</si>
  <si>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</si>
  <si>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</si>
  <si>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</si>
  <si>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</si>
  <si>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</si>
  <si>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</si>
  <si>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</si>
  <si>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</si>
  <si>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</si>
  <si>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</si>
  <si>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</si>
  <si>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</si>
  <si>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</si>
  <si>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</si>
  <si>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</si>
  <si>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</si>
  <si>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</si>
  <si>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</si>
  <si>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</si>
  <si>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</si>
  <si>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</si>
  <si>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</si>
  <si>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</si>
  <si>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</si>
  <si>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</si>
  <si>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</si>
  <si>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</si>
  <si>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</si>
  <si>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</si>
  <si>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</si>
  <si>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</si>
  <si>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</si>
  <si>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</si>
  <si>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</si>
  <si>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</si>
  <si>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</si>
  <si>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</si>
  <si>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</si>
  <si>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</si>
  <si>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</si>
  <si>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</si>
  <si>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</si>
  <si>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</si>
  <si>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</si>
  <si>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</si>
  <si>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</si>
  <si>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</si>
  <si>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</si>
  <si>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</si>
  <si>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</si>
  <si>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</si>
  <si>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</si>
  <si>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</si>
  <si>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</si>
  <si>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</si>
  <si>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</si>
  <si>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</si>
  <si>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</si>
  <si>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</si>
  <si>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</si>
  <si>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</si>
  <si>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</si>
  <si>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</si>
  <si>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</si>
  <si>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</si>
  <si>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</si>
  <si>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</si>
  <si>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</si>
  <si>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</si>
  <si>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</si>
  <si>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</si>
  <si>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</si>
  <si>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</si>
  <si>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</si>
  <si>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</si>
  <si>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</si>
  <si>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</si>
  <si>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</si>
  <si>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</si>
  <si>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</si>
  <si>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</si>
  <si>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</si>
  <si>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</si>
  <si>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</si>
  <si>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</si>
  <si>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</si>
  <si>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</si>
  <si>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</si>
  <si>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</si>
  <si>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</si>
  <si>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</si>
  <si>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</si>
  <si>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</si>
  <si>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</si>
  <si>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</si>
  <si>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</si>
  <si>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</si>
  <si>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</si>
  <si>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</si>
  <si>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</si>
  <si>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</si>
  <si>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</si>
  <si>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</si>
  <si>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</si>
  <si>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</si>
  <si>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</si>
  <si>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</si>
  <si>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</si>
  <si>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</si>
  <si>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</si>
  <si>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</si>
  <si>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</si>
  <si>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</si>
  <si>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</si>
  <si>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</si>
  <si>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</si>
  <si>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</si>
  <si>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</si>
  <si>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</si>
  <si>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</si>
  <si>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</si>
  <si>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</si>
  <si>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</si>
  <si>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</si>
  <si>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</si>
  <si>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</si>
  <si>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</si>
  <si>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</si>
  <si>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</si>
  <si>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</si>
  <si>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</si>
  <si>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</si>
  <si>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</si>
  <si>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</si>
  <si>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</si>
  <si>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</si>
  <si>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</si>
  <si>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</si>
  <si>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</si>
  <si>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</si>
  <si>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</si>
  <si>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</si>
  <si>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</si>
  <si>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</si>
  <si>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</si>
  <si>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</si>
  <si>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</si>
  <si>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</si>
  <si>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</si>
  <si>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</si>
  <si>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</si>
  <si>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</si>
  <si>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</si>
  <si>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</si>
  <si>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</si>
  <si>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</si>
  <si>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</si>
  <si>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</si>
  <si>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</si>
  <si>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</si>
  <si>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</si>
  <si>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</si>
  <si>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</si>
  <si>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</si>
  <si>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</si>
  <si>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</si>
  <si>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</si>
  <si>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</si>
  <si>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</si>
  <si>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</si>
  <si>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</si>
  <si>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</si>
  <si>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</si>
  <si>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</si>
  <si>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</si>
  <si>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</si>
  <si>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</si>
  <si>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</si>
  <si>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</si>
  <si>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</si>
  <si>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</si>
  <si>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</si>
  <si>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</si>
  <si>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</si>
  <si>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</si>
  <si>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</si>
  <si>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</si>
  <si>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</si>
  <si>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</si>
  <si>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</si>
  <si>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</si>
  <si>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</si>
  <si>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</si>
  <si>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</si>
  <si>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</si>
  <si>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</si>
  <si>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</si>
  <si>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</si>
  <si>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</si>
  <si>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</si>
  <si>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</si>
  <si>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</si>
  <si>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</si>
  <si>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</si>
  <si>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</si>
  <si>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</si>
  <si>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</si>
  <si>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</si>
  <si>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</si>
  <si>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</si>
  <si>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</si>
  <si>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</si>
  <si>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</si>
  <si>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</si>
  <si>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</si>
  <si>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</si>
  <si>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</si>
  <si>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</si>
  <si>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</si>
  <si>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</si>
  <si>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</si>
  <si>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</si>
  <si>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</si>
  <si>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</si>
  <si>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</si>
  <si>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</si>
  <si>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</si>
  <si>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</si>
  <si>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</si>
  <si>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</si>
  <si>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</si>
  <si>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</si>
  <si>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</si>
  <si>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</si>
  <si>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</si>
  <si>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</si>
  <si>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</si>
  <si>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</si>
  <si>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</si>
  <si>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</si>
  <si>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</si>
  <si>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</si>
  <si>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</si>
  <si>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</si>
  <si>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</si>
  <si>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</si>
  <si>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</si>
  <si>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</si>
  <si>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</si>
  <si>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</si>
  <si>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</si>
  <si>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</si>
  <si>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</si>
  <si>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</si>
  <si>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</si>
  <si>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</si>
  <si>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</si>
  <si>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</si>
  <si>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</si>
  <si>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</si>
  <si>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</si>
  <si>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</si>
  <si>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</si>
  <si>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</si>
  <si>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</si>
  <si>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</si>
  <si>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</si>
  <si>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</si>
  <si>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</si>
  <si>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</si>
  <si>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</si>
  <si>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</si>
  <si>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</si>
  <si>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</si>
  <si>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</si>
  <si>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</si>
  <si>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</si>
  <si>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</si>
  <si>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</si>
  <si>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</si>
  <si>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</si>
  <si>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</si>
  <si>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</si>
  <si>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</si>
  <si>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</si>
  <si>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</si>
  <si>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</si>
  <si>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</si>
  <si>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</si>
  <si>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</si>
  <si>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</si>
  <si>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</si>
  <si>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</si>
  <si>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</si>
  <si>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</si>
  <si>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</si>
  <si>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</si>
  <si>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</si>
  <si>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</si>
  <si>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</si>
  <si>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</si>
  <si>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</si>
  <si>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</si>
  <si>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</si>
  <si>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</si>
  <si>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</si>
  <si>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</si>
  <si>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</si>
  <si>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</si>
  <si>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</si>
  <si>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</si>
  <si>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</si>
  <si>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</si>
  <si>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</si>
  <si>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</si>
  <si>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</si>
  <si>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</si>
  <si>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</si>
  <si>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</si>
  <si>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</si>
  <si>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</si>
  <si>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</si>
  <si>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</si>
  <si>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</si>
  <si>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</si>
  <si>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</si>
  <si>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</si>
  <si>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</si>
  <si>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</si>
  <si>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</si>
  <si>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</si>
  <si>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</si>
  <si>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</si>
  <si>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</si>
  <si>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</si>
  <si>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</si>
  <si>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</si>
  <si>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</si>
  <si>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</si>
  <si>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</si>
  <si>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</si>
  <si>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</si>
  <si>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</si>
  <si>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</si>
  <si>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</si>
  <si>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</si>
  <si>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</si>
  <si>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</si>
  <si>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</si>
  <si>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</si>
  <si>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</si>
  <si>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</si>
  <si>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</si>
  <si>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</si>
  <si>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</si>
  <si>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</si>
  <si>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</si>
  <si>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</si>
  <si>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</si>
  <si>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</si>
  <si>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</si>
  <si>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</si>
  <si>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</si>
  <si>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</si>
  <si>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</si>
  <si>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</si>
  <si>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</si>
  <si>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</si>
  <si>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</si>
  <si>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</si>
  <si>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</si>
  <si>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</si>
  <si>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</si>
  <si>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</si>
  <si>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</si>
  <si>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</si>
  <si>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</si>
  <si>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</si>
  <si>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</si>
  <si>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</si>
  <si>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</si>
  <si>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</si>
  <si>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</si>
  <si>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</si>
  <si>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</si>
  <si>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</si>
  <si>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</si>
  <si>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</si>
  <si>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</si>
  <si>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</si>
  <si>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</si>
  <si>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</si>
  <si>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</si>
  <si>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</si>
  <si>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</si>
  <si>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</si>
  <si>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</si>
  <si>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</si>
  <si>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</si>
  <si>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</si>
  <si>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</si>
  <si>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</si>
  <si>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</si>
  <si>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</si>
  <si>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</si>
  <si>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</si>
  <si>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</si>
  <si>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</si>
  <si>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</si>
  <si>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</si>
  <si>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</si>
  <si>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</si>
  <si>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</si>
  <si>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</si>
  <si>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</si>
  <si>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</si>
  <si>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</si>
  <si>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</si>
  <si>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</si>
  <si>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</si>
  <si>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</si>
  <si>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</si>
  <si>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</si>
  <si>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</si>
  <si>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</si>
  <si>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</si>
  <si>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</si>
  <si>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</si>
  <si>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</si>
  <si>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</si>
  <si>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</si>
  <si>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</si>
  <si>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</si>
  <si>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</si>
  <si>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</si>
  <si>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</si>
  <si>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</si>
  <si>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</si>
  <si>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</si>
  <si>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</si>
  <si>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</si>
  <si>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</si>
  <si>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</si>
  <si>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</si>
  <si>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</si>
  <si>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</si>
  <si>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</si>
  <si>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</si>
  <si>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</si>
  <si>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</si>
  <si>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</si>
  <si>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</si>
  <si>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</si>
  <si>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</si>
  <si>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</si>
  <si>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</si>
  <si>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</si>
  <si>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</si>
  <si>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</si>
  <si>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</si>
  <si>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</si>
  <si>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</si>
  <si>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</si>
  <si>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</si>
  <si>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</si>
  <si>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</si>
  <si>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</si>
  <si>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</si>
  <si>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</si>
  <si>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</si>
  <si>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</si>
  <si>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</si>
  <si>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</si>
  <si>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</si>
  <si>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</si>
  <si>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</si>
  <si>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</si>
  <si>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</si>
  <si>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</si>
  <si>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</si>
  <si>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</si>
  <si>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</si>
  <si>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</si>
  <si>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</si>
  <si>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</si>
  <si>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</si>
  <si>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</si>
  <si>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</si>
  <si>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</si>
  <si>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</si>
  <si>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</si>
  <si>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</si>
  <si>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</si>
  <si>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</si>
  <si>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</si>
  <si>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</si>
  <si>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</si>
  <si>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</si>
  <si>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</si>
  <si>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</si>
  <si>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</si>
  <si>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</si>
  <si>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</si>
  <si>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</si>
  <si>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</si>
  <si>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</si>
  <si>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</si>
  <si>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</si>
  <si>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</si>
  <si>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</si>
  <si>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</si>
  <si>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</si>
  <si>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</si>
  <si>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</si>
  <si>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</si>
  <si>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</si>
  <si>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</si>
  <si>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</si>
  <si>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</si>
  <si>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</si>
  <si>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</si>
  <si>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</si>
  <si>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</si>
  <si>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</si>
  <si>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</si>
  <si>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</si>
  <si>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</si>
  <si>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</si>
  <si>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</si>
  <si>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</si>
  <si>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</si>
  <si>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</si>
  <si>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</si>
  <si>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</si>
  <si>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</si>
  <si>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</si>
  <si>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</si>
  <si>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</si>
  <si>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</si>
  <si>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</si>
  <si>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</si>
  <si>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</si>
  <si>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</si>
  <si>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</si>
  <si>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</si>
  <si>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</si>
  <si>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</si>
  <si>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</si>
  <si>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</si>
  <si>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</si>
  <si>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</si>
  <si>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</si>
  <si>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</si>
  <si>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</si>
  <si>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</si>
  <si>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</si>
  <si>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</si>
  <si>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</si>
  <si>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</si>
  <si>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</si>
  <si>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</si>
  <si>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</si>
  <si>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</si>
  <si>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</si>
  <si>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</si>
  <si>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</si>
  <si>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</si>
  <si>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</si>
  <si>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</si>
  <si>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</si>
  <si>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</si>
  <si>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</si>
  <si>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</si>
  <si>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</si>
  <si>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</si>
  <si>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</si>
  <si>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</si>
  <si>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</si>
  <si>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</si>
  <si>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</si>
  <si>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</si>
  <si>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</si>
  <si>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</si>
  <si>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</si>
  <si>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</si>
  <si>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</si>
  <si>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</si>
  <si>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</si>
  <si>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</si>
  <si>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</si>
  <si>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</si>
  <si>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</si>
  <si>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</si>
  <si>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</si>
  <si>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</si>
  <si>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</si>
  <si>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</si>
  <si>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</si>
  <si>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</si>
  <si>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</si>
  <si>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</si>
  <si>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</si>
  <si>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</si>
  <si>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</si>
  <si>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</si>
  <si>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</si>
  <si>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</si>
  <si>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</si>
  <si>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</si>
  <si>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</si>
  <si>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</si>
  <si>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</si>
  <si>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</si>
  <si>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</si>
  <si>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</si>
  <si>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</si>
  <si>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</si>
  <si>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</si>
  <si>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</si>
  <si>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</si>
  <si>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</si>
  <si>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</si>
  <si>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</si>
  <si>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</si>
  <si>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</si>
  <si>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</si>
  <si>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</si>
  <si>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</si>
  <si>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</si>
  <si>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</si>
  <si>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</si>
  <si>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</si>
  <si>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</si>
  <si>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</si>
  <si>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</si>
  <si>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</si>
  <si>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</si>
  <si>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</si>
  <si>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</si>
  <si>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</si>
  <si>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</si>
  <si>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</si>
  <si>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</si>
  <si>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</si>
  <si>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</si>
  <si>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</si>
  <si>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</si>
  <si>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</si>
  <si>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</si>
  <si>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</si>
  <si>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</si>
  <si>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</si>
  <si>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</si>
  <si>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</si>
  <si>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</si>
  <si>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</si>
  <si>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</si>
  <si>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</si>
  <si>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</si>
  <si>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</si>
  <si>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</si>
  <si>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</si>
  <si>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</si>
  <si>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</si>
  <si>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</si>
  <si>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</si>
  <si>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</si>
  <si>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</si>
  <si>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</si>
  <si>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</si>
  <si>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</si>
  <si>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</si>
  <si>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</si>
  <si>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</si>
  <si>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</si>
  <si>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</si>
  <si>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</si>
  <si>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</si>
  <si>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</si>
  <si>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</si>
  <si>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</si>
  <si>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</si>
  <si>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</si>
  <si>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</si>
  <si>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</si>
  <si>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</si>
  <si>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</si>
  <si>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</si>
  <si>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</si>
  <si>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</si>
  <si>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</si>
  <si>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</si>
  <si>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</si>
  <si>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</si>
  <si>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</si>
  <si>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</si>
  <si>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</si>
  <si>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</si>
  <si>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</si>
  <si>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</si>
  <si>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</si>
  <si>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</si>
  <si>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</si>
  <si>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</si>
  <si>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</si>
  <si>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</si>
  <si>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</si>
  <si>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</si>
  <si>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</si>
  <si>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</si>
  <si>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</si>
  <si>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</si>
  <si>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</si>
  <si>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</si>
  <si>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</si>
  <si>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</si>
  <si>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</si>
  <si>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</si>
  <si>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</si>
  <si>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</si>
  <si>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</si>
  <si>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</si>
  <si>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</si>
  <si>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</si>
  <si>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</si>
  <si>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</si>
  <si>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</si>
  <si>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</si>
  <si>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</si>
  <si>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</si>
  <si>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</si>
  <si>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</si>
  <si>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</si>
  <si>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</si>
  <si>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</si>
  <si>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</si>
  <si>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</si>
  <si>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</si>
  <si>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</si>
  <si>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</si>
  <si>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</si>
  <si>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</si>
  <si>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</si>
  <si>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</si>
  <si>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</si>
  <si>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</si>
  <si>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</si>
  <si>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</si>
  <si>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</si>
  <si>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</si>
  <si>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</si>
  <si>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</si>
  <si>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</si>
  <si>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</si>
  <si>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</si>
  <si>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</si>
  <si>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</si>
  <si>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</si>
  <si>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</si>
  <si>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</si>
  <si>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</si>
  <si>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</si>
  <si>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</si>
  <si>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</si>
  <si>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</si>
  <si>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</si>
  <si>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</si>
  <si>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</si>
  <si>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</si>
  <si>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</si>
  <si>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</si>
  <si>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</si>
  <si>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</si>
  <si>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</si>
  <si>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</si>
  <si>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</si>
  <si>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</si>
  <si>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</si>
  <si>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</si>
  <si>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</si>
  <si>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</si>
  <si>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</si>
  <si>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</si>
  <si>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</si>
  <si>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</si>
  <si>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</si>
  <si>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</si>
  <si>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</si>
  <si>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</si>
  <si>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</si>
  <si>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</si>
  <si>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</si>
  <si>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</si>
  <si>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</si>
  <si>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</si>
  <si>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</si>
  <si>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</si>
  <si>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</si>
  <si>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</si>
  <si>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</si>
  <si>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</si>
  <si>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</si>
  <si>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</si>
  <si>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</si>
  <si>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</si>
  <si>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</si>
  <si>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</si>
  <si>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</si>
  <si>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</si>
  <si>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</si>
  <si>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</si>
  <si>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</si>
  <si>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</si>
  <si>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</si>
  <si>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</si>
  <si>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</si>
  <si>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</si>
  <si>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</si>
  <si>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</si>
  <si>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</si>
  <si>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</si>
  <si>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</si>
  <si>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</si>
  <si>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</si>
  <si>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</si>
  <si>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</si>
  <si>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</si>
  <si>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</si>
  <si>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</si>
  <si>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</si>
  <si>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</si>
  <si>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</si>
  <si>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</si>
  <si>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</si>
  <si>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</si>
  <si>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</si>
  <si>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</si>
  <si>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</si>
  <si>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</si>
  <si>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</si>
  <si>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</si>
  <si>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</si>
  <si>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</si>
  <si>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</si>
  <si>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</si>
  <si>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</si>
  <si>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</si>
  <si>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</si>
  <si>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</si>
  <si>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</si>
  <si>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</si>
  <si>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</si>
  <si>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</si>
  <si>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</si>
  <si>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</si>
  <si>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</si>
  <si>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</si>
  <si>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</si>
  <si>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</si>
  <si>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</si>
  <si>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</si>
  <si>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</si>
  <si>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</si>
  <si>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</si>
  <si>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</si>
  <si>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</si>
  <si>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</si>
  <si>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</si>
  <si>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</si>
  <si>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</si>
  <si>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</si>
  <si>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</si>
  <si>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</si>
  <si>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</si>
  <si>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</si>
  <si>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</si>
  <si>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</si>
  <si>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</si>
  <si>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</si>
  <si>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</si>
  <si>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</si>
  <si>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</si>
  <si>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</si>
  <si>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</si>
  <si>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</si>
  <si>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</si>
  <si>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</si>
  <si>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</si>
  <si>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</si>
  <si>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</si>
  <si>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</si>
  <si>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</si>
  <si>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</si>
  <si>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</si>
  <si>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</si>
  <si>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</si>
  <si>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</si>
  <si>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</si>
  <si>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</si>
  <si>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</si>
  <si>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</si>
  <si>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</si>
  <si>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</si>
  <si>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</si>
  <si>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</si>
  <si>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</si>
  <si>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</si>
  <si>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</si>
  <si>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</si>
  <si>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</si>
  <si>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</si>
  <si>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</si>
  <si>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</si>
  <si>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</si>
  <si>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</si>
  <si>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</si>
  <si>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</si>
  <si>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</si>
  <si>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</si>
  <si>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</si>
  <si>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</si>
  <si>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</si>
  <si>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</si>
  <si>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</si>
  <si>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</si>
  <si>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</si>
  <si>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</si>
  <si>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</si>
  <si>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</si>
  <si>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</si>
  <si>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</si>
  <si>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</si>
  <si>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</si>
  <si>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</si>
  <si>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</si>
  <si>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</si>
  <si>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</si>
  <si>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</si>
  <si>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</si>
  <si>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</si>
  <si>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</si>
  <si>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</si>
  <si>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</si>
  <si>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</si>
  <si>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</si>
  <si>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</si>
  <si>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</si>
  <si>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</si>
  <si>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</si>
  <si>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</si>
  <si>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</si>
  <si>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</si>
  <si>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</si>
  <si>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</si>
  <si>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</si>
  <si>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</si>
  <si>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</si>
  <si>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</si>
  <si>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</si>
  <si>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</si>
  <si>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</si>
  <si>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</si>
  <si>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</si>
  <si>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</si>
  <si>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</si>
  <si>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</si>
  <si>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</si>
  <si>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</si>
  <si>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</si>
  <si>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</si>
  <si>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</si>
  <si>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</si>
  <si>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</si>
  <si>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</si>
  <si>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</si>
  <si>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</si>
  <si>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</si>
  <si>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</si>
  <si>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</si>
  <si>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</si>
  <si>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</si>
  <si>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</si>
  <si>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</si>
  <si>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</si>
  <si>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</si>
  <si>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</si>
  <si>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</si>
  <si>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</si>
  <si>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</si>
  <si>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</si>
  <si>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</si>
  <si>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</si>
  <si>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</si>
  <si>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</si>
  <si>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</si>
  <si>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</si>
  <si>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</si>
  <si>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</si>
  <si>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</si>
  <si>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</si>
  <si>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</si>
  <si>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</si>
  <si>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</si>
  <si>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</si>
  <si>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</si>
  <si>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</si>
  <si>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</si>
  <si>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</si>
  <si>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</si>
  <si>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</si>
  <si>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</si>
  <si>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</si>
  <si>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</si>
  <si>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</si>
  <si>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</si>
  <si>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</si>
  <si>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</si>
  <si>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</si>
  <si>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</si>
  <si>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</si>
  <si>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</si>
  <si>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</si>
  <si>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</si>
  <si>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</si>
  <si>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</si>
  <si>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</si>
  <si>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</si>
  <si>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</si>
  <si>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</si>
  <si>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</si>
  <si>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</si>
  <si>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</si>
  <si>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</si>
  <si>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</si>
  <si>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</si>
  <si>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</si>
  <si>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</si>
  <si>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</si>
  <si>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</si>
  <si>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</si>
  <si>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</si>
  <si>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</si>
  <si>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</si>
  <si>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</si>
  <si>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</si>
  <si>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</si>
  <si>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</si>
  <si>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</si>
  <si>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</si>
  <si>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</si>
  <si>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</si>
  <si>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</si>
  <si>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</si>
  <si>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</si>
  <si>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</si>
  <si>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</si>
  <si>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</si>
  <si>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</si>
  <si>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</si>
  <si>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</si>
  <si>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</si>
  <si>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</si>
  <si>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</si>
  <si>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</si>
  <si>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</si>
  <si>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</si>
  <si>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</si>
  <si>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</si>
  <si>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</si>
  <si>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</si>
  <si>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</si>
  <si>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</si>
  <si>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</si>
  <si>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</si>
  <si>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</si>
  <si>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</si>
  <si>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</si>
  <si>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</si>
  <si>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</si>
  <si>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</si>
  <si>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</si>
  <si>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</si>
  <si>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</si>
  <si>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</si>
  <si>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</si>
  <si>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</si>
  <si>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</si>
  <si>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</si>
  <si>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</si>
  <si>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</si>
  <si>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</si>
  <si>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</si>
  <si>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</si>
  <si>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</si>
  <si>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</si>
  <si>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</si>
  <si>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</si>
  <si>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</si>
  <si>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</si>
  <si>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</si>
  <si>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</si>
  <si>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</si>
  <si>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</si>
  <si>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</si>
  <si>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</si>
  <si>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</si>
  <si>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</si>
  <si>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</si>
  <si>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</si>
  <si>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</si>
  <si>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</si>
  <si>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</si>
  <si>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</si>
  <si>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</si>
  <si>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</si>
  <si>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</si>
  <si>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</si>
  <si>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</si>
  <si>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</si>
  <si>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</si>
  <si>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</si>
  <si>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</si>
  <si>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</si>
  <si>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</si>
  <si>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</si>
  <si>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</si>
  <si>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</si>
  <si>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</si>
  <si>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</si>
  <si>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</si>
  <si>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</si>
  <si>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</si>
  <si>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</si>
  <si>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</si>
  <si>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</si>
  <si>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</si>
  <si>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</si>
  <si>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</si>
  <si>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</si>
  <si>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</si>
  <si>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</si>
  <si>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</si>
  <si>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</si>
  <si>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</si>
  <si>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</si>
  <si>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</si>
  <si>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</si>
  <si>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</si>
  <si>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</si>
  <si>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</si>
  <si>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</si>
  <si>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</si>
  <si>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</si>
  <si>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</si>
  <si>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</si>
  <si>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</si>
  <si>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</si>
  <si>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</si>
  <si>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</si>
  <si>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</si>
  <si>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</si>
  <si>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</si>
  <si>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</si>
  <si>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</si>
  <si>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</si>
  <si>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</si>
  <si>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</si>
  <si>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</si>
  <si>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</si>
  <si>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</si>
  <si>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</si>
  <si>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</si>
  <si>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</si>
  <si>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</si>
  <si>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</si>
  <si>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</si>
  <si>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</si>
  <si>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</si>
  <si>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</si>
  <si>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</si>
  <si>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</si>
  <si>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</si>
  <si>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</si>
  <si>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</si>
  <si>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</si>
  <si>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</si>
  <si>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</si>
  <si>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</si>
  <si>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</si>
  <si>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</si>
  <si>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</si>
  <si>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</si>
  <si>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</si>
  <si>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</si>
  <si>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</si>
  <si>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</si>
  <si>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</si>
  <si>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</si>
  <si>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</si>
  <si>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</si>
  <si>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</si>
  <si>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</si>
  <si>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</si>
  <si>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</si>
  <si>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</si>
  <si>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</si>
  <si>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</si>
  <si>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</si>
  <si>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</si>
  <si>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</si>
  <si>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</si>
  <si>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</si>
  <si>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</si>
  <si>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</si>
  <si>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</si>
  <si>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</si>
  <si>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</si>
  <si>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</si>
  <si>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</si>
  <si>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</si>
  <si>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</si>
  <si>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</si>
  <si>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</si>
  <si>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</si>
  <si>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</si>
  <si>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</si>
  <si>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</si>
  <si>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</si>
  <si>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</si>
  <si>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</si>
  <si>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</si>
  <si>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</si>
  <si>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</si>
  <si>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</si>
  <si>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</si>
  <si>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</si>
  <si>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</si>
  <si>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</si>
  <si>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</si>
  <si>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</si>
  <si>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</si>
  <si>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</si>
  <si>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</si>
  <si>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</si>
  <si>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</si>
  <si>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</si>
  <si>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</si>
  <si>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</si>
  <si>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</si>
  <si>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</si>
  <si>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</si>
  <si>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</si>
  <si>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</si>
  <si>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</si>
  <si>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</si>
  <si>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</si>
  <si>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</si>
  <si>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</si>
  <si>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</si>
  <si>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</si>
  <si>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</si>
  <si>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</si>
  <si>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</si>
  <si>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</si>
  <si>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</si>
  <si>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</si>
  <si>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</si>
  <si>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</si>
  <si>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</si>
  <si>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</si>
  <si>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</si>
  <si>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</si>
  <si>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</si>
  <si>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</si>
  <si>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</si>
  <si>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</si>
  <si>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</si>
  <si>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</si>
  <si>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</si>
  <si>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</si>
  <si>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</si>
  <si>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</si>
  <si>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</si>
  <si>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</si>
  <si>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</si>
  <si>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</si>
  <si>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</si>
  <si>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</si>
  <si>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</si>
  <si>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</si>
  <si>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</si>
  <si>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</si>
  <si>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</si>
  <si>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</si>
  <si>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</si>
  <si>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</si>
  <si>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</si>
  <si>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</si>
  <si>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</si>
  <si>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</si>
  <si>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</si>
  <si>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</si>
  <si>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</si>
  <si>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</si>
  <si>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</si>
  <si>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</si>
  <si>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</si>
  <si>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</si>
  <si>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</si>
  <si>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</si>
  <si>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</si>
  <si>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</si>
  <si>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</si>
  <si>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</si>
  <si>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</si>
  <si>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</si>
  <si>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</si>
  <si>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</si>
  <si>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</si>
  <si>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</si>
  <si>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</si>
  <si>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</si>
  <si>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</si>
  <si>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</si>
  <si>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</si>
  <si>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</si>
  <si>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</si>
  <si>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</si>
  <si>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</si>
  <si>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</si>
  <si>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</si>
  <si>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</si>
  <si>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</si>
  <si>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</si>
  <si>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</si>
  <si>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</si>
  <si>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</si>
  <si>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</si>
  <si>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</si>
  <si>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</si>
  <si>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</si>
  <si>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</si>
  <si>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</si>
  <si>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</si>
  <si>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</si>
  <si>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</si>
  <si>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</si>
  <si>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</si>
  <si>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</si>
  <si>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</si>
  <si>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</si>
  <si>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</si>
  <si>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</si>
  <si>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</si>
  <si>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</si>
  <si>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</si>
  <si>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</si>
  <si>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</si>
  <si>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</si>
  <si>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</si>
  <si>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</si>
  <si>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</si>
  <si>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</si>
  <si>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</si>
  <si>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</si>
  <si>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</si>
  <si>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</si>
  <si>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</si>
  <si>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</si>
  <si>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</si>
  <si>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</si>
  <si>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</si>
  <si>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</si>
  <si>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</si>
  <si>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</si>
  <si>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</si>
  <si>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</si>
  <si>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</si>
  <si>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</si>
  <si>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</si>
  <si>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</si>
  <si>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</si>
  <si>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</si>
  <si>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</si>
  <si>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</si>
  <si>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</si>
  <si>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</si>
  <si>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</si>
  <si>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</si>
  <si>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</si>
  <si>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</si>
  <si>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</si>
  <si>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</si>
  <si>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</si>
  <si>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</si>
  <si>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</si>
  <si>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</si>
  <si>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</si>
  <si>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</si>
  <si>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</si>
  <si>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</si>
  <si>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</si>
  <si>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</si>
  <si>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</si>
  <si>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</si>
  <si>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</si>
  <si>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</si>
  <si>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</si>
  <si>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</si>
  <si>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</si>
  <si>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</si>
  <si>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</si>
  <si>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</si>
  <si>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</si>
  <si>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</si>
  <si>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</si>
  <si>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</si>
  <si>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</si>
  <si>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</si>
  <si>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</si>
  <si>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</si>
  <si>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</si>
  <si>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</si>
  <si>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</si>
  <si>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</si>
  <si>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</si>
  <si>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</si>
  <si>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</si>
  <si>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</si>
  <si>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</si>
  <si>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</si>
  <si>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</si>
  <si>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</si>
  <si>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</si>
  <si>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</si>
  <si>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</si>
  <si>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</si>
  <si>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</si>
  <si>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</si>
  <si>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</si>
  <si>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</si>
  <si>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</si>
  <si>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</si>
  <si>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</si>
  <si>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</si>
  <si>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</si>
  <si>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</si>
  <si>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</si>
  <si>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</si>
  <si>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</si>
  <si>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</si>
  <si>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</si>
  <si>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</si>
  <si>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</si>
  <si>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</si>
  <si>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</si>
  <si>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</si>
  <si>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</si>
  <si>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</si>
  <si>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</si>
  <si>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</si>
  <si>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</si>
  <si>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</si>
  <si>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</si>
  <si>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</si>
  <si>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</si>
  <si>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</si>
  <si>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</si>
  <si>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</si>
  <si>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</si>
  <si>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</si>
  <si>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</si>
  <si>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</si>
  <si>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</si>
  <si>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</si>
  <si>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</si>
  <si>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</si>
  <si>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</si>
  <si>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</si>
  <si>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</si>
  <si>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</si>
  <si>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</si>
  <si>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</si>
  <si>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</si>
  <si>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</si>
  <si>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</si>
  <si>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</si>
  <si>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</si>
  <si>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</si>
  <si>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</si>
  <si>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</si>
  <si>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</si>
  <si>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</si>
  <si>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</si>
  <si>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</si>
  <si>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</si>
  <si>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</si>
  <si>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</si>
  <si>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</si>
  <si>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</si>
  <si>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</si>
  <si>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</si>
  <si>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</si>
  <si>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</si>
  <si>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</si>
  <si>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</si>
  <si>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</si>
  <si>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</si>
  <si>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</si>
  <si>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</si>
  <si>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</si>
  <si>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</si>
  <si>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</si>
  <si>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</si>
  <si>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</si>
  <si>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</si>
  <si>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</si>
  <si>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</si>
  <si>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</si>
  <si>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</si>
  <si>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</si>
  <si>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</si>
  <si>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</si>
  <si>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</si>
  <si>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</si>
  <si>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</si>
  <si>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</si>
  <si>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</si>
  <si>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</si>
  <si>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</si>
  <si>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</si>
  <si>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</si>
  <si>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</si>
  <si>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</si>
  <si>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</si>
  <si>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</si>
  <si>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</si>
  <si>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</si>
  <si>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</si>
  <si>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</si>
  <si>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</si>
  <si>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</si>
  <si>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</si>
  <si>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</si>
  <si>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</si>
  <si>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</si>
  <si>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</si>
  <si>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</si>
  <si>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</si>
  <si>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</si>
  <si>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</si>
  <si>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</si>
  <si>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</si>
  <si>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</si>
  <si>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</si>
  <si>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</si>
  <si>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</si>
  <si>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</si>
  <si>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</si>
  <si>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</si>
  <si>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</si>
  <si>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</si>
  <si>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</si>
  <si>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</si>
  <si>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</si>
  <si>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</si>
  <si>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</si>
  <si>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</si>
  <si>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</si>
  <si>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</si>
  <si>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</si>
  <si>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</si>
  <si>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</si>
  <si>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</si>
  <si>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</si>
  <si>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</si>
  <si>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</si>
  <si>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</si>
  <si>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</si>
  <si>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</si>
  <si>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</si>
  <si>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</si>
  <si>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</si>
  <si>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</si>
  <si>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</si>
  <si>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</si>
  <si>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</si>
  <si>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</si>
  <si>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</si>
  <si>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</si>
  <si>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</si>
  <si>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</si>
  <si>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</si>
  <si>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</si>
  <si>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</si>
  <si>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</si>
  <si>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</si>
  <si>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</si>
  <si>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</si>
  <si>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</si>
  <si>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</si>
  <si>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</si>
  <si>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</si>
  <si>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</si>
  <si>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</si>
  <si>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</si>
  <si>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</si>
  <si>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</si>
  <si>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</si>
  <si>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</si>
  <si>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</si>
  <si>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</si>
  <si>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</si>
  <si>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</si>
  <si>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</si>
  <si>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</si>
  <si>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</si>
  <si>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</si>
  <si>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</si>
  <si>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</si>
  <si>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</si>
  <si>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</si>
  <si>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</si>
  <si>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</si>
  <si>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</si>
  <si>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</si>
  <si>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</si>
  <si>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</si>
  <si>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</si>
  <si>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</si>
  <si>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</si>
  <si>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</si>
  <si>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</si>
  <si>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</si>
  <si>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</si>
  <si>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</si>
  <si>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</si>
  <si>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</si>
  <si>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</si>
  <si>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</si>
  <si>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</si>
  <si>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</si>
  <si>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</si>
  <si>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</si>
  <si>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</si>
  <si>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</si>
  <si>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</si>
  <si>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</si>
  <si>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</si>
  <si>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</si>
  <si>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</si>
  <si>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</si>
  <si>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</si>
  <si>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</si>
  <si>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</si>
  <si>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</si>
  <si>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</si>
  <si>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</si>
  <si>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</si>
  <si>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</si>
  <si>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</si>
  <si>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</si>
  <si>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</si>
  <si>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</si>
  <si>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</si>
  <si>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</si>
  <si>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</si>
  <si>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</si>
  <si>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</si>
  <si>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</si>
  <si>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</si>
  <si>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</si>
  <si>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</si>
  <si>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</si>
  <si>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</si>
  <si>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</si>
  <si>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</si>
  <si>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</si>
  <si>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</si>
  <si>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</si>
  <si>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</si>
  <si>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</si>
  <si>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</si>
  <si>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</si>
  <si>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</si>
  <si>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</si>
  <si>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</si>
  <si>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</si>
  <si>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</si>
  <si>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</si>
  <si>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</si>
  <si>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</si>
  <si>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</si>
  <si>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</si>
  <si>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</si>
  <si>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</si>
  <si>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</si>
  <si>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</si>
  <si>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</si>
  <si>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</si>
  <si>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</si>
  <si>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</si>
  <si>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</si>
  <si>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</si>
  <si>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</si>
  <si>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</si>
  <si>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</si>
  <si>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</si>
  <si>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</si>
  <si>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</si>
  <si>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</si>
  <si>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</si>
  <si>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</si>
  <si>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</si>
  <si>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</si>
  <si>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</si>
  <si>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</si>
  <si>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</si>
  <si>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</si>
  <si>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</si>
  <si>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</si>
  <si>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</si>
  <si>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</si>
  <si>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</si>
  <si>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</si>
  <si>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</si>
  <si>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</si>
  <si>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</si>
  <si>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</si>
  <si>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</si>
  <si>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</si>
  <si>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</si>
  <si>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</si>
  <si>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</si>
  <si>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</si>
  <si>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</si>
  <si>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</si>
  <si>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</si>
  <si>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</si>
  <si>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</si>
  <si>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</si>
  <si>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</si>
  <si>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</si>
  <si>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</si>
  <si>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</si>
  <si>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</si>
  <si>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</si>
  <si>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</si>
  <si>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</si>
  <si>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</si>
  <si>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</si>
  <si>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</si>
  <si>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</si>
  <si>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</si>
  <si>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</si>
  <si>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</si>
  <si>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</si>
  <si>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</si>
  <si>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</si>
  <si>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</si>
  <si>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</si>
  <si>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</si>
  <si>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</si>
  <si>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</si>
  <si>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</si>
  <si>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</si>
  <si>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</si>
  <si>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</si>
  <si>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</si>
  <si>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</si>
  <si>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</si>
  <si>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</si>
  <si>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</si>
  <si>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</si>
  <si>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</si>
  <si>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</si>
  <si>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</si>
  <si>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</si>
  <si>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</si>
  <si>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</si>
  <si>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</si>
  <si>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</si>
  <si>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</si>
  <si>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</si>
  <si>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</si>
  <si>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</si>
  <si>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</si>
  <si>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</si>
  <si>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</si>
  <si>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</si>
  <si>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</si>
  <si>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</si>
  <si>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</si>
  <si>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</si>
  <si>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</si>
  <si>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</si>
  <si>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</si>
  <si>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</si>
  <si>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</si>
  <si>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</si>
  <si>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</si>
  <si>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</si>
  <si>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</si>
  <si>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</si>
  <si>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</si>
  <si>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</si>
  <si>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</si>
  <si>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</si>
  <si>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</si>
  <si>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</si>
  <si>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</si>
  <si>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</si>
  <si>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</si>
  <si>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</si>
  <si>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</si>
  <si>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</si>
  <si>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</si>
  <si>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</si>
  <si>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</si>
  <si>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</si>
  <si>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</si>
  <si>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</si>
  <si>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</si>
  <si>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</si>
  <si>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</si>
  <si>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</si>
  <si>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</si>
  <si>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</si>
  <si>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</si>
  <si>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</si>
  <si>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</si>
  <si>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</si>
  <si>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</si>
  <si>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</si>
  <si>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</si>
  <si>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</si>
  <si>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</si>
  <si>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</si>
  <si>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</si>
  <si>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</si>
  <si>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</si>
  <si>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</si>
  <si>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</si>
  <si>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</si>
  <si>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</si>
  <si>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</si>
  <si>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</si>
  <si>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</si>
  <si>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</si>
  <si>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</si>
  <si>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</si>
  <si>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</si>
  <si>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</si>
  <si>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</si>
  <si>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</si>
  <si>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</si>
  <si>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</si>
  <si>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</si>
  <si>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</si>
  <si>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</si>
  <si>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</si>
  <si>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</si>
  <si>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</si>
  <si>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</si>
  <si>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</si>
  <si>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</si>
  <si>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</si>
  <si>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</si>
  <si>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</si>
  <si>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</si>
  <si>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</si>
  <si>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</si>
  <si>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</si>
  <si>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</si>
  <si>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</si>
  <si>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</si>
  <si>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</si>
  <si>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</si>
  <si>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</si>
  <si>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</si>
  <si>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</si>
  <si>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</si>
  <si>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</si>
  <si>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</si>
  <si>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</si>
  <si>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</si>
  <si>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</si>
  <si>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</si>
  <si>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</si>
  <si>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</si>
  <si>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</si>
  <si>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</si>
  <si>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</si>
  <si>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</si>
  <si>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</si>
  <si>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</si>
  <si>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</si>
  <si>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</si>
  <si>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</si>
  <si>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</si>
  <si>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</si>
  <si>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</si>
  <si>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</si>
  <si>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</si>
  <si>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</si>
  <si>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</si>
  <si>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</si>
  <si>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</si>
  <si>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</si>
  <si>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</si>
  <si>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</si>
  <si>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</si>
  <si>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</si>
  <si>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</si>
  <si>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</si>
  <si>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</si>
  <si>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</si>
  <si>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</si>
  <si>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</si>
  <si>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</si>
  <si>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</si>
  <si>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</si>
  <si>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</si>
  <si>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</si>
  <si>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</si>
  <si>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</si>
  <si>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</si>
  <si>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</si>
  <si>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</si>
  <si>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</si>
  <si>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</si>
  <si>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</si>
  <si>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</si>
  <si>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</si>
  <si>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</si>
  <si>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</si>
  <si>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</si>
  <si>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</si>
  <si>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</si>
  <si>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</si>
  <si>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</si>
  <si>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</si>
  <si>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</si>
  <si>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</si>
  <si>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</si>
  <si>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</si>
  <si>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</si>
  <si>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</si>
  <si>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</si>
  <si>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</si>
  <si>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</si>
  <si>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</si>
  <si>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</si>
  <si>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</si>
  <si>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</si>
  <si>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</si>
  <si>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</si>
  <si>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</si>
  <si>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</si>
  <si>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</si>
  <si>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</si>
  <si>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</si>
  <si>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</si>
  <si>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</si>
  <si>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</si>
  <si>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</si>
  <si>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</si>
  <si>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</si>
  <si>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</si>
  <si>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</si>
  <si>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</si>
  <si>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</si>
  <si>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</si>
  <si>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</si>
  <si>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</si>
  <si>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</si>
  <si>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</si>
  <si>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</si>
  <si>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</si>
  <si>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</si>
  <si>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</si>
  <si>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</si>
  <si>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</si>
  <si>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</si>
  <si>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</si>
  <si>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</si>
  <si>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</si>
  <si>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</si>
  <si>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</si>
  <si>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</si>
  <si>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</si>
  <si>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</si>
  <si>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</si>
  <si>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</si>
  <si>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</si>
  <si>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</si>
  <si>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</si>
  <si>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</si>
  <si>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</si>
  <si>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</si>
  <si>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</si>
  <si>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</si>
  <si>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</si>
  <si>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</si>
  <si>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</si>
  <si>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</si>
  <si>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</si>
  <si>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</si>
  <si>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</si>
  <si>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</si>
  <si>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</si>
  <si>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</si>
  <si>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</si>
  <si>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</si>
  <si>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</si>
  <si>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</si>
  <si>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</si>
  <si>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</si>
  <si>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</si>
  <si>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</si>
  <si>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</si>
  <si>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</si>
  <si>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</si>
  <si>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</si>
  <si>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</si>
  <si>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</si>
  <si>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</si>
  <si>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</si>
  <si>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</si>
  <si>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</si>
  <si>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</si>
  <si>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</si>
  <si>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</si>
  <si>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</si>
  <si>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</si>
  <si>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</si>
  <si>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</si>
  <si>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</si>
  <si>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</si>
  <si>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</si>
  <si>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</si>
  <si>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</si>
  <si>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</si>
  <si>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</si>
  <si>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</si>
  <si>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</si>
  <si>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</si>
  <si>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</si>
  <si>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</si>
  <si>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</si>
  <si>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</si>
  <si>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</si>
  <si>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</si>
  <si>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</si>
  <si>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</si>
  <si>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</si>
  <si>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</si>
  <si>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</si>
  <si>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</si>
  <si>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</si>
  <si>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</si>
  <si>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</si>
  <si>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</si>
  <si>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</si>
  <si>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</si>
  <si>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</si>
  <si>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</si>
  <si>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</si>
  <si>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</si>
  <si>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</si>
  <si>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</si>
  <si>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</si>
  <si>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</si>
  <si>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</si>
  <si>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</si>
  <si>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</si>
  <si>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</si>
  <si>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</si>
  <si>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</si>
  <si>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</si>
  <si>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</si>
  <si>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</si>
  <si>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</si>
  <si>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</si>
  <si>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</si>
  <si>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</si>
  <si>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</si>
  <si>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</si>
  <si>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</si>
  <si>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</si>
  <si>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</si>
  <si>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</si>
  <si>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</si>
  <si>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</si>
  <si>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</si>
  <si>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</si>
  <si>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</si>
  <si>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</si>
  <si>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</si>
  <si>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</si>
  <si>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</si>
  <si>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</si>
  <si>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</si>
  <si>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</si>
  <si>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</si>
  <si>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</si>
  <si>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</si>
  <si>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</si>
  <si>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</si>
  <si>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</si>
  <si>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</si>
  <si>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</si>
  <si>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</si>
  <si>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</si>
  <si>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</si>
  <si>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</si>
  <si>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</si>
  <si>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</si>
  <si>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</si>
  <si>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</si>
  <si>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</si>
  <si>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</si>
  <si>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</si>
  <si>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</si>
  <si>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</si>
  <si>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</si>
  <si>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</si>
  <si>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</si>
  <si>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</si>
  <si>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</si>
  <si>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</si>
  <si>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</si>
  <si>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</si>
  <si>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</si>
  <si>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</si>
  <si>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</si>
  <si>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</si>
  <si>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</si>
  <si>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</si>
  <si>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</si>
  <si>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</si>
  <si>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</si>
  <si>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</si>
  <si>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</si>
  <si>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</si>
  <si>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</si>
  <si>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</si>
  <si>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</si>
  <si>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</si>
  <si>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</si>
  <si>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</si>
  <si>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</si>
  <si>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</si>
  <si>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</si>
  <si>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</si>
  <si>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</si>
  <si>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</si>
  <si>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</si>
  <si>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</si>
  <si>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</si>
  <si>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</si>
  <si>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</si>
  <si>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</si>
  <si>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</si>
  <si>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</si>
  <si>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</si>
  <si>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</si>
  <si>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</si>
  <si>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</si>
  <si>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</si>
  <si>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</si>
  <si>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</si>
  <si>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</si>
  <si>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</si>
  <si>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</si>
  <si>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</si>
  <si>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</si>
  <si>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</si>
  <si>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</si>
  <si>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</si>
  <si>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</si>
  <si>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</si>
  <si>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</si>
  <si>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</si>
  <si>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</si>
  <si>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</si>
  <si>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</si>
  <si>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</si>
  <si>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</si>
  <si>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</si>
  <si>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</si>
  <si>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</si>
  <si>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</si>
  <si>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</si>
  <si>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</si>
  <si>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</si>
  <si>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</si>
  <si>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</si>
  <si>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</si>
  <si>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</si>
  <si>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</si>
  <si>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</si>
  <si>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</si>
  <si>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</si>
  <si>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</si>
  <si>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</si>
  <si>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</si>
  <si>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</si>
  <si>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</si>
  <si>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</si>
  <si>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</si>
  <si>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</si>
  <si>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</si>
  <si>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</si>
  <si>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</si>
  <si>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</si>
  <si>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</si>
  <si>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</si>
  <si>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</si>
  <si>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</si>
  <si>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</si>
  <si>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</si>
  <si>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</si>
  <si>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</si>
  <si>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</si>
  <si>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</si>
  <si>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</si>
  <si>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</si>
  <si>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</si>
  <si>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</si>
  <si>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</si>
  <si>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</si>
  <si>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</si>
  <si>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</si>
  <si>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</si>
  <si>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</si>
  <si>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</si>
  <si>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</si>
  <si>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</si>
  <si>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</si>
  <si>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</si>
  <si>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</si>
  <si>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</si>
  <si>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</si>
  <si>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</si>
  <si>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</si>
  <si>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</si>
  <si>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</si>
  <si>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</si>
  <si>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</si>
  <si>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</si>
  <si>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</si>
  <si>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</si>
  <si>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</si>
  <si>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</si>
  <si>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</si>
  <si>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</si>
  <si>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</si>
  <si>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</si>
  <si>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</si>
  <si>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</si>
  <si>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</si>
  <si>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</si>
  <si>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</si>
  <si>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</si>
  <si>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</si>
  <si>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</si>
  <si>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</si>
  <si>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</si>
  <si>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</si>
  <si>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</si>
  <si>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</si>
  <si>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</si>
  <si>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</si>
  <si>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</si>
  <si>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</si>
  <si>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</si>
  <si>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</si>
  <si>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</si>
  <si>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</si>
  <si>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</si>
  <si>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</si>
  <si>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</si>
  <si>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</si>
  <si>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</si>
  <si>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</si>
  <si>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</si>
  <si>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</si>
  <si>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</si>
  <si>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</si>
  <si>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</si>
  <si>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</si>
  <si>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</si>
  <si>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</si>
  <si>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</si>
  <si>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</si>
  <si>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</si>
  <si>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</si>
  <si>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</si>
  <si>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</si>
  <si>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</si>
  <si>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</si>
  <si>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</si>
  <si>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</si>
  <si>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</si>
  <si>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</si>
  <si>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</si>
  <si>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</si>
  <si>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</si>
  <si>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</si>
  <si>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</si>
  <si>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</si>
  <si>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</si>
  <si>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</si>
  <si>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</si>
  <si>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</si>
  <si>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</si>
  <si>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</si>
  <si>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</si>
  <si>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</si>
  <si>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</si>
  <si>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</si>
  <si>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</si>
  <si>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</si>
  <si>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</si>
  <si>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</si>
  <si>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</si>
  <si>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</si>
  <si>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</si>
  <si>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</si>
  <si>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</si>
  <si>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</si>
  <si>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</si>
  <si>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</si>
  <si>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</si>
  <si>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</si>
  <si>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</si>
  <si>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</si>
  <si>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</si>
  <si>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</si>
  <si>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</si>
  <si>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</si>
  <si>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</si>
  <si>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</si>
  <si>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</si>
  <si>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</si>
  <si>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</si>
  <si>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</si>
  <si>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</si>
  <si>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</si>
  <si>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</si>
  <si>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</si>
  <si>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</si>
  <si>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</si>
  <si>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</si>
  <si>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</si>
  <si>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</si>
  <si>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</si>
  <si>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</si>
  <si>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</si>
  <si>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</si>
  <si>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</si>
  <si>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</si>
  <si>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</si>
  <si>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</si>
  <si>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</si>
  <si>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</si>
  <si>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</si>
  <si>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</si>
  <si>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</si>
  <si>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</si>
  <si>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</si>
  <si>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</si>
  <si>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</si>
  <si>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</si>
  <si>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</si>
  <si>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</si>
  <si>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</si>
  <si>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</si>
  <si>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</si>
  <si>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</si>
  <si>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</si>
  <si>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</si>
  <si>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</si>
  <si>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</si>
  <si>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</si>
  <si>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</si>
  <si>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</si>
  <si>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</si>
  <si>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</si>
  <si>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</si>
  <si>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</si>
  <si>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</si>
  <si>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</si>
  <si>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</si>
  <si>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</si>
  <si>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</si>
  <si>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</si>
  <si>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</si>
  <si>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</si>
  <si>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</si>
  <si>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</si>
  <si>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</si>
  <si>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</si>
  <si>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</si>
  <si>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</si>
  <si>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</si>
  <si>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</si>
  <si>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</si>
  <si>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</si>
  <si>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</si>
  <si>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</si>
  <si>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</si>
  <si>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</si>
  <si>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</si>
  <si>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</si>
  <si>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</si>
  <si>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</si>
  <si>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</si>
  <si>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</si>
  <si>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</si>
  <si>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</si>
  <si>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</si>
  <si>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</si>
  <si>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</si>
  <si>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</si>
  <si>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</si>
  <si>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</si>
  <si>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</si>
  <si>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</si>
  <si>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</si>
  <si>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</si>
  <si>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</si>
  <si>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</si>
  <si>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</si>
  <si>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</si>
  <si>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</si>
  <si>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</si>
  <si>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</si>
  <si>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</si>
  <si>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</si>
  <si>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</si>
  <si>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</si>
  <si>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</si>
  <si>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</si>
  <si>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</si>
  <si>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</si>
  <si>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</si>
  <si>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</si>
  <si>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</si>
  <si>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</si>
  <si>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</si>
  <si>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</si>
  <si>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</si>
  <si>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</si>
  <si>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</si>
  <si>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</si>
  <si>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</si>
  <si>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</si>
  <si>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</si>
  <si>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</si>
  <si>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</si>
  <si>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</si>
  <si>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</si>
  <si>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</si>
  <si>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</si>
  <si>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</si>
  <si>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</si>
  <si>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</si>
  <si>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</si>
  <si>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</si>
  <si>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</si>
  <si>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</si>
  <si>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</si>
  <si>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</si>
  <si>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</si>
  <si>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</si>
  <si>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</si>
  <si>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</si>
  <si>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</si>
  <si>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</si>
  <si>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</si>
  <si>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</si>
  <si>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</si>
  <si>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</si>
  <si>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</si>
  <si>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</si>
  <si>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</si>
  <si>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</si>
  <si>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</si>
  <si>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</si>
  <si>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</si>
  <si>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</si>
  <si>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</si>
  <si>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</si>
  <si>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</si>
  <si>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</si>
  <si>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</si>
  <si>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</si>
  <si>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</si>
  <si>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</si>
  <si>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</si>
  <si>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</si>
  <si>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</si>
  <si>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</si>
  <si>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</si>
  <si>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</si>
  <si>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</si>
  <si>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</si>
  <si>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</si>
  <si>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</si>
  <si>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</si>
  <si>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</si>
  <si>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</si>
  <si>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</si>
  <si>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</si>
  <si>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</si>
  <si>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</si>
  <si>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</si>
  <si>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</si>
  <si>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</si>
  <si>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</si>
  <si>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</si>
  <si>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</si>
  <si>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</si>
  <si>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</si>
  <si>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</si>
  <si>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</si>
  <si>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</si>
  <si>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</si>
  <si>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</si>
  <si>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</si>
  <si>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</si>
  <si>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</si>
  <si>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</si>
  <si>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</si>
  <si>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</si>
  <si>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</si>
  <si>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</si>
  <si>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</si>
  <si>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</si>
  <si>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</si>
  <si>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</si>
  <si>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</si>
  <si>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</si>
  <si>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</si>
  <si>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</si>
  <si>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</si>
  <si>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</si>
  <si>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</si>
  <si>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</si>
  <si>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</si>
  <si>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</si>
  <si>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</si>
  <si>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</si>
  <si>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</si>
  <si>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</si>
  <si>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</si>
  <si>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</si>
  <si>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</si>
  <si>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</si>
  <si>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</si>
  <si>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</si>
  <si>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</si>
  <si>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</si>
  <si>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</si>
  <si>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</si>
  <si>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</si>
  <si>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</si>
  <si>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</si>
  <si>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</si>
  <si>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</si>
  <si>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</si>
  <si>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</si>
  <si>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</si>
  <si>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</si>
  <si>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</si>
  <si>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</si>
  <si>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</si>
  <si>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</si>
  <si>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</si>
  <si>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</si>
  <si>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</si>
  <si>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</si>
  <si>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</si>
  <si>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</si>
  <si>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</si>
  <si>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</si>
  <si>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</si>
  <si>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</si>
  <si>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</si>
  <si>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</si>
  <si>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</si>
  <si>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</si>
  <si>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</si>
  <si>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</si>
  <si>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</si>
  <si>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</si>
  <si>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</si>
  <si>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</si>
  <si>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</si>
  <si>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</si>
  <si>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</si>
  <si>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</si>
  <si>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</si>
  <si>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</si>
  <si>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</si>
  <si>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</si>
  <si>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</si>
  <si>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</si>
  <si>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</si>
  <si>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</si>
  <si>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</si>
  <si>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</si>
  <si>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</si>
  <si>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</si>
  <si>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</si>
  <si>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</si>
  <si>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</si>
  <si>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</si>
  <si>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</si>
  <si>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</si>
  <si>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</si>
  <si>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</si>
  <si>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</si>
  <si>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</si>
  <si>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</si>
  <si>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</si>
  <si>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</si>
  <si>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</si>
  <si>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</si>
  <si>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</si>
  <si>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</si>
  <si>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</si>
  <si>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</si>
  <si>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</si>
  <si>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</si>
  <si>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</si>
  <si>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</si>
  <si>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</si>
  <si>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</si>
  <si>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</si>
  <si>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</si>
  <si>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</si>
  <si>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</si>
  <si>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</si>
  <si>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</si>
  <si>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</si>
  <si>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</si>
  <si>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</si>
  <si>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</si>
  <si>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</si>
  <si>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</si>
  <si>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</si>
  <si>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</si>
  <si>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</si>
  <si>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</si>
  <si>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</si>
  <si>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</si>
  <si>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</si>
  <si>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</si>
  <si>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</si>
  <si>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</si>
  <si>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</si>
  <si>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</si>
  <si>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</si>
  <si>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</si>
  <si>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</si>
  <si>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</si>
  <si>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</si>
  <si>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</si>
  <si>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</si>
  <si>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</si>
  <si>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</si>
  <si>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</si>
  <si>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</si>
  <si>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</si>
  <si>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</si>
  <si>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</si>
  <si>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</si>
  <si>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</si>
  <si>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</si>
  <si>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</si>
  <si>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</si>
  <si>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</si>
  <si>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</si>
  <si>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</si>
  <si>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</si>
  <si>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</si>
  <si>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</si>
  <si>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</si>
  <si>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</si>
  <si>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</si>
  <si>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</si>
  <si>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</si>
  <si>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</si>
  <si>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</si>
  <si>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</si>
  <si>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</si>
  <si>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</si>
  <si>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</si>
  <si>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</si>
  <si>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</si>
  <si>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</si>
  <si>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</si>
  <si>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</si>
  <si>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</si>
  <si>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</si>
  <si>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</si>
  <si>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</si>
  <si>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</si>
  <si>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</si>
  <si>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</si>
  <si>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</si>
  <si>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</si>
  <si>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</si>
  <si>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</si>
  <si>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</si>
  <si>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</si>
  <si>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</si>
  <si>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</si>
  <si>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</si>
  <si>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</si>
  <si>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</si>
  <si>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</si>
  <si>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</si>
  <si>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</si>
  <si>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</si>
  <si>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</si>
  <si>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</si>
  <si>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</si>
  <si>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</si>
  <si>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</si>
  <si>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</si>
  <si>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</si>
  <si>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</si>
  <si>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</si>
  <si>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</si>
  <si>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</si>
  <si>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</si>
  <si>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</si>
  <si>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</si>
  <si>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</si>
  <si>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</si>
  <si>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</si>
  <si>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</si>
  <si>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</si>
  <si>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</si>
  <si>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</si>
  <si>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</si>
  <si>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</si>
  <si>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</si>
  <si>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</si>
  <si>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</si>
  <si>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</si>
  <si>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</si>
  <si>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</si>
  <si>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</si>
  <si>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</si>
  <si>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</si>
  <si>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</si>
  <si>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</si>
  <si>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</si>
  <si>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</si>
  <si>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</si>
  <si>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</si>
  <si>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</si>
  <si>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</si>
  <si>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</si>
  <si>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</si>
  <si>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</si>
  <si>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</si>
  <si>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</si>
  <si>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</si>
  <si>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</si>
  <si>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</si>
  <si>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</si>
  <si>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</si>
  <si>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</si>
  <si>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</si>
  <si>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</si>
  <si>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</si>
  <si>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</si>
  <si>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</si>
  <si>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</si>
  <si>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</si>
  <si>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</si>
  <si>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</si>
  <si>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</si>
  <si>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</si>
  <si>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</si>
  <si>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</si>
  <si>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</si>
  <si>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</si>
  <si>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</si>
  <si>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</si>
  <si>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</si>
  <si>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</si>
  <si>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</si>
  <si>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</si>
  <si>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</si>
  <si>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</si>
  <si>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</si>
  <si>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</si>
  <si>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</si>
  <si>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</si>
  <si>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</si>
  <si>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</si>
  <si>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</si>
  <si>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</si>
  <si>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</si>
  <si>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</si>
  <si>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</si>
  <si>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</si>
  <si>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</si>
  <si>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</si>
  <si>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</si>
  <si>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</si>
  <si>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</si>
  <si>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</si>
  <si>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</si>
  <si>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</si>
  <si>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</si>
  <si>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</si>
  <si>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</si>
  <si>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</si>
  <si>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</si>
  <si>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</si>
  <si>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</si>
  <si>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</si>
  <si>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</si>
  <si>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</si>
  <si>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</si>
  <si>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</si>
  <si>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</si>
  <si>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</si>
  <si>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</si>
  <si>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</si>
  <si>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</si>
  <si>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</si>
  <si>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</si>
  <si>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</si>
  <si>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</si>
  <si>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</si>
  <si>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</si>
  <si>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</si>
  <si>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</si>
  <si>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</si>
  <si>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</si>
  <si>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</si>
  <si>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</si>
  <si>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</si>
  <si>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</si>
  <si>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</si>
  <si>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</si>
  <si>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</si>
  <si>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</si>
  <si>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</si>
  <si>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</si>
  <si>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</si>
  <si>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</si>
  <si>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</si>
  <si>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</si>
  <si>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</si>
  <si>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</si>
  <si>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</si>
  <si>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</si>
  <si>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</si>
  <si>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</si>
  <si>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</si>
  <si>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</si>
  <si>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</si>
  <si>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</si>
  <si>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</si>
  <si>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</si>
  <si>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</si>
  <si>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</si>
  <si>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</si>
  <si>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</si>
  <si>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</si>
  <si>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</si>
  <si>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</si>
  <si>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</si>
  <si>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</si>
  <si>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</si>
  <si>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</si>
  <si>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</si>
  <si>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</si>
  <si>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</si>
  <si>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</si>
  <si>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</si>
  <si>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</si>
  <si>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</si>
  <si>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</si>
  <si>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</si>
  <si>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</si>
  <si>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</si>
  <si>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</si>
  <si>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</si>
  <si>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</si>
  <si>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</si>
  <si>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</si>
  <si>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</si>
  <si>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</si>
  <si>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</si>
  <si>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</si>
  <si>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</si>
  <si>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</si>
  <si>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</si>
  <si>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</si>
  <si>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</si>
  <si>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</si>
  <si>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</si>
  <si>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</si>
  <si>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</si>
  <si>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</si>
  <si>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</si>
  <si>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</si>
  <si>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</si>
  <si>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</si>
  <si>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</si>
  <si>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</si>
  <si>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</si>
  <si>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</si>
  <si>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</si>
  <si>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</si>
  <si>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</si>
  <si>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</si>
  <si>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</si>
  <si>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</si>
  <si>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</si>
  <si>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</si>
  <si>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</si>
  <si>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</si>
  <si>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</si>
  <si>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</si>
  <si>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</si>
  <si>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</si>
  <si>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</si>
  <si>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</si>
  <si>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</si>
  <si>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</si>
  <si>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</si>
  <si>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</si>
  <si>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</si>
  <si>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</si>
  <si>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</si>
  <si>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</si>
  <si>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</si>
  <si>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</si>
  <si>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</si>
  <si>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</si>
  <si>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</si>
  <si>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</si>
  <si>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</si>
  <si>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</si>
  <si>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</si>
  <si>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</si>
  <si>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</si>
  <si>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</si>
  <si>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</si>
  <si>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</si>
  <si>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</si>
  <si>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</si>
  <si>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</si>
  <si>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</si>
  <si>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</si>
  <si>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</si>
  <si>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</si>
  <si>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</si>
  <si>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</si>
  <si>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</si>
  <si>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</si>
  <si>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</si>
  <si>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</si>
  <si>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</si>
  <si>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</si>
  <si>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</si>
  <si>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</si>
  <si>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</si>
  <si>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</si>
  <si>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</si>
  <si>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</si>
  <si>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</si>
  <si>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</si>
  <si>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</si>
  <si>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</si>
  <si>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</si>
  <si>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</si>
  <si>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</si>
  <si>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</si>
  <si>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</si>
  <si>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</si>
  <si>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</si>
  <si>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</si>
  <si>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</si>
  <si>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</si>
  <si>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</si>
  <si>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</si>
  <si>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</si>
  <si>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</si>
  <si>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</si>
  <si>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</si>
  <si>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</si>
  <si>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</si>
  <si>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</si>
  <si>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</si>
  <si>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</si>
  <si>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</si>
  <si>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</si>
  <si>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</si>
  <si>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</si>
  <si>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</si>
  <si>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</si>
  <si>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</si>
  <si>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</si>
  <si>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</si>
  <si>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</si>
  <si>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</si>
  <si>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</si>
  <si>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</si>
  <si>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</si>
  <si>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</si>
  <si>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</si>
  <si>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</si>
  <si>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</si>
  <si>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</si>
  <si>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</si>
  <si>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</si>
  <si>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</si>
  <si>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</si>
  <si>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</si>
  <si>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</si>
  <si>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</si>
  <si>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</si>
  <si>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</si>
  <si>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</si>
  <si>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</si>
  <si>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</si>
  <si>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</si>
  <si>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</si>
  <si>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</si>
  <si>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</si>
  <si>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</si>
  <si>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</si>
  <si>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</si>
  <si>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</si>
  <si>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</si>
  <si>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</si>
  <si>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</si>
  <si>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</si>
  <si>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</si>
  <si>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</si>
  <si>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</si>
  <si>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</si>
  <si>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</si>
  <si>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</si>
  <si>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</si>
  <si>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</si>
  <si>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</si>
  <si>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</si>
  <si>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</si>
  <si>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</si>
  <si>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</si>
  <si>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</si>
  <si>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</si>
  <si>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</si>
  <si>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</si>
  <si>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</si>
  <si>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</si>
  <si>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</si>
  <si>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</si>
  <si>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</si>
  <si>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</si>
  <si>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</si>
  <si>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</si>
  <si>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</si>
  <si>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</si>
  <si>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</si>
  <si>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</si>
  <si>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</si>
  <si>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</si>
  <si>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</si>
  <si>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</si>
  <si>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</si>
  <si>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</si>
  <si>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</si>
  <si>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</si>
  <si>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</si>
  <si>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</si>
  <si>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</si>
  <si>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</si>
  <si>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</si>
  <si>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</si>
  <si>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</si>
  <si>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</si>
  <si>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</si>
  <si>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</si>
  <si>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</si>
  <si>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</si>
  <si>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</si>
  <si>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</si>
  <si>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</si>
  <si>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</si>
  <si>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</si>
  <si>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</si>
  <si>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</si>
  <si>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</si>
  <si>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</si>
  <si>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</si>
  <si>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</si>
  <si>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</si>
  <si>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</si>
  <si>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</si>
  <si>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</si>
  <si>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</si>
  <si>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</si>
  <si>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</si>
  <si>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</si>
  <si>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</si>
  <si>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</si>
  <si>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</si>
  <si>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</si>
  <si>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</si>
  <si>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</si>
  <si>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</si>
  <si>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</si>
  <si>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</si>
  <si>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</si>
  <si>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</si>
  <si>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</si>
  <si>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</si>
  <si>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</si>
  <si>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</si>
  <si>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</si>
  <si>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</si>
  <si>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</si>
  <si>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</si>
  <si>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</si>
  <si>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</si>
  <si>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</si>
  <si>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</si>
  <si>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</si>
  <si>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</si>
  <si>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</si>
  <si>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</si>
  <si>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</si>
  <si>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</si>
  <si>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</si>
  <si>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</si>
  <si>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</si>
  <si>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</si>
  <si>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</si>
  <si>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</si>
  <si>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</si>
  <si>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</si>
  <si>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</si>
  <si>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</si>
  <si>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</si>
  <si>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</si>
  <si>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</si>
  <si>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</si>
  <si>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</si>
  <si>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</si>
  <si>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</si>
  <si>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</si>
  <si>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</si>
  <si>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</si>
  <si>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</si>
  <si>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</si>
  <si>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</si>
  <si>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</si>
  <si>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</si>
  <si>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</si>
  <si>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</si>
  <si>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</si>
  <si>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</si>
  <si>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</si>
  <si>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</si>
  <si>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</si>
  <si>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</si>
  <si>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</si>
  <si>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</si>
  <si>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</si>
  <si>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</si>
  <si>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</si>
  <si>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</si>
  <si>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</si>
  <si>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</si>
  <si>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</si>
  <si>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</si>
  <si>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</si>
  <si>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</si>
  <si>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</si>
  <si>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</si>
  <si>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</si>
  <si>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</si>
  <si>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</si>
  <si>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</si>
  <si>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</si>
  <si>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</si>
  <si>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</si>
  <si>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</si>
  <si>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</si>
  <si>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</si>
  <si>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</si>
  <si>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</si>
  <si>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</si>
  <si>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</si>
  <si>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</si>
  <si>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</si>
  <si>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</si>
  <si>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</si>
  <si>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</si>
  <si>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</si>
  <si>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</si>
  <si>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</si>
  <si>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</si>
  <si>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</si>
  <si>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</si>
  <si>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</si>
  <si>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</si>
  <si>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</si>
  <si>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</si>
  <si>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</si>
  <si>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</si>
  <si>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</si>
  <si>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</si>
  <si>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</si>
  <si>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</si>
  <si>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</si>
  <si>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</si>
  <si>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</si>
  <si>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</si>
  <si>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</si>
  <si>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</si>
  <si>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</si>
  <si>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</si>
  <si>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</si>
  <si>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</si>
  <si>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</si>
  <si>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</si>
  <si>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</si>
  <si>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</si>
  <si>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</si>
  <si>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</si>
  <si>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</si>
  <si>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</si>
  <si>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</si>
  <si>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</si>
  <si>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</si>
  <si>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</si>
  <si>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</si>
  <si>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</si>
  <si>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</si>
  <si>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</si>
  <si>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</si>
  <si>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</si>
  <si>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</si>
  <si>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</si>
  <si>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</si>
  <si>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</si>
  <si>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</si>
  <si>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</si>
  <si>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</si>
  <si>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</si>
  <si>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</si>
  <si>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</si>
  <si>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</si>
  <si>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</si>
  <si>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</si>
  <si>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</si>
  <si>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</si>
  <si>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</si>
  <si>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</si>
  <si>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</si>
  <si>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</si>
  <si>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</si>
  <si>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</si>
  <si>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</si>
  <si>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</si>
  <si>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</si>
  <si>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</si>
  <si>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</si>
  <si>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</si>
  <si>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</si>
  <si>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</si>
  <si>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</si>
  <si>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</si>
  <si>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</si>
  <si>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</si>
  <si>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</si>
  <si>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</si>
  <si>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</si>
  <si>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</si>
  <si>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</si>
  <si>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</si>
  <si>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</si>
  <si>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</si>
  <si>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</si>
  <si>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</si>
  <si>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</si>
  <si>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</si>
  <si>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</si>
  <si>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</si>
  <si>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</si>
  <si>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</si>
  <si>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</si>
  <si>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</si>
  <si>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</si>
  <si>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</si>
  <si>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</si>
  <si>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</si>
  <si>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</si>
  <si>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</si>
  <si>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</si>
  <si>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</si>
  <si>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</si>
  <si>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</si>
  <si>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</si>
  <si>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</si>
  <si>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</si>
  <si>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</si>
  <si>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</si>
  <si>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</si>
  <si>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</si>
  <si>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</si>
  <si>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</si>
  <si>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</si>
  <si>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</si>
  <si>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</si>
  <si>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</si>
  <si>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</si>
  <si>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</si>
  <si>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</si>
  <si>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</si>
  <si>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</si>
  <si>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</si>
  <si>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</si>
  <si>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</si>
  <si>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</si>
  <si>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</si>
  <si>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</si>
  <si>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</si>
  <si>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</si>
  <si>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</si>
  <si>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</si>
  <si>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</si>
  <si>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</si>
  <si>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</si>
  <si>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</si>
  <si>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</si>
  <si>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</si>
  <si>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</si>
  <si>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</si>
  <si>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</si>
  <si>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</si>
  <si>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</si>
  <si>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</si>
  <si>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</si>
  <si>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</si>
  <si>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</si>
  <si>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</si>
  <si>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</si>
  <si>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</si>
  <si>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</si>
  <si>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</si>
  <si>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</si>
  <si>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</si>
  <si>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</si>
  <si>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</si>
  <si>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</si>
  <si>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</si>
  <si>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</si>
  <si>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</si>
  <si>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</si>
  <si>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</si>
  <si>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</si>
  <si>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</si>
  <si>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</si>
  <si>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</si>
  <si>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</si>
  <si>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</si>
  <si>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</si>
  <si>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</si>
  <si>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</si>
  <si>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</si>
  <si>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</si>
  <si>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</si>
  <si>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</si>
  <si>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</si>
  <si>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</si>
  <si>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</si>
  <si>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</si>
  <si>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</si>
  <si>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</si>
  <si>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</si>
  <si>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</si>
  <si>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</si>
  <si>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</si>
  <si>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</si>
  <si>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</si>
  <si>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</si>
  <si>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</si>
  <si>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</si>
  <si>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</si>
  <si>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</si>
  <si>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</si>
  <si>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</si>
  <si>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</si>
  <si>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</si>
  <si>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</si>
  <si>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</si>
  <si>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</si>
  <si>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</si>
  <si>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</si>
  <si>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</si>
  <si>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</si>
  <si>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</si>
  <si>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</si>
  <si>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</si>
  <si>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</si>
  <si>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</si>
  <si>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</si>
  <si>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</si>
  <si>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</si>
  <si>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</si>
  <si>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</si>
  <si>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</si>
  <si>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</si>
  <si>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</si>
  <si>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</si>
  <si>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</si>
  <si>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</si>
  <si>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</si>
  <si>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</si>
  <si>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</si>
  <si>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</si>
  <si>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</si>
  <si>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</si>
  <si>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</si>
  <si>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</si>
  <si>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</si>
  <si>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</si>
  <si>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</si>
  <si>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</si>
  <si>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</si>
  <si>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</si>
  <si>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</si>
  <si>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</si>
  <si>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</si>
  <si>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</si>
  <si>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</si>
  <si>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</si>
  <si>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</si>
  <si>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</si>
  <si>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</si>
  <si>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</si>
  <si>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</si>
  <si>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</si>
  <si>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</si>
  <si>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</si>
  <si>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</si>
  <si>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</si>
  <si>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</si>
  <si>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</si>
  <si>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</si>
  <si>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</si>
  <si>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</si>
  <si>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</si>
  <si>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</si>
  <si>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</si>
  <si>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</si>
  <si>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</si>
  <si>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</si>
  <si>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</si>
  <si>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</si>
  <si>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</si>
  <si>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</si>
  <si>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</si>
  <si>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</si>
  <si>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</si>
  <si>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</si>
  <si>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</si>
  <si>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</si>
  <si>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</si>
  <si>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</si>
  <si>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</si>
  <si>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</si>
  <si>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</si>
  <si>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</si>
  <si>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</si>
  <si>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</si>
  <si>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</si>
  <si>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</si>
  <si>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</si>
  <si>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</si>
  <si>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</si>
  <si>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</si>
  <si>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</si>
  <si>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</si>
  <si>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</si>
  <si>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</si>
  <si>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</si>
  <si>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</si>
  <si>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</si>
  <si>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</si>
  <si>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</si>
  <si>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</si>
  <si>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</si>
  <si>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</si>
  <si>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</si>
  <si>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</si>
  <si>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</si>
  <si>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</si>
  <si>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</si>
  <si>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</si>
  <si>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</si>
  <si>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</si>
  <si>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</si>
  <si>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</si>
  <si>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</si>
  <si>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</si>
  <si>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</si>
  <si>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</si>
  <si>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</si>
  <si>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</si>
  <si>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</si>
  <si>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</si>
  <si>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</si>
  <si>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</si>
  <si>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</si>
  <si>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</si>
  <si>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</si>
  <si>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</si>
  <si>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</si>
  <si>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</si>
  <si>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</si>
  <si>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</si>
  <si>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</si>
  <si>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</si>
  <si>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</si>
  <si>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</si>
  <si>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</si>
  <si>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</si>
  <si>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</si>
  <si>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</si>
  <si>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</si>
  <si>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</si>
  <si>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</si>
  <si>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</si>
  <si>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</si>
  <si>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</si>
  <si>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</si>
  <si>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</si>
  <si>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</si>
  <si>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</si>
  <si>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</si>
  <si>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</si>
  <si>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</si>
  <si>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</si>
  <si>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</si>
  <si>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</si>
  <si>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</si>
  <si>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</si>
  <si>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</si>
  <si>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</si>
  <si>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</si>
  <si>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</si>
  <si>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</si>
  <si>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</si>
  <si>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</si>
  <si>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</si>
  <si>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</si>
  <si>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</si>
  <si>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</si>
  <si>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</si>
  <si>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</si>
  <si>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</si>
  <si>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</si>
  <si>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</si>
  <si>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</si>
  <si>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</si>
  <si>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</si>
  <si>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</si>
  <si>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</si>
  <si>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</si>
  <si>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</si>
  <si>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</si>
  <si>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</si>
  <si>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</si>
  <si>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</si>
  <si>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</si>
  <si>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</si>
  <si>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</si>
  <si>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</si>
  <si>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</si>
  <si>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</si>
  <si>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</si>
  <si>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</si>
  <si>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</si>
  <si>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</si>
  <si>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</si>
  <si>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</si>
  <si>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</si>
  <si>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</si>
  <si>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</si>
  <si>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</si>
  <si>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</si>
  <si>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</si>
  <si>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</si>
  <si>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</si>
  <si>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</si>
  <si>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</si>
  <si>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</si>
  <si>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</si>
  <si>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</si>
  <si>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</si>
  <si>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</si>
  <si>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</si>
  <si>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</si>
  <si>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</si>
  <si>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</si>
  <si>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</si>
  <si>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</si>
  <si>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</si>
  <si>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</si>
  <si>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</si>
  <si>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</si>
  <si>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</si>
  <si>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</si>
  <si>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</si>
  <si>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</si>
  <si>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</si>
  <si>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</si>
  <si>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</si>
  <si>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</si>
  <si>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</si>
  <si>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</si>
  <si>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</si>
  <si>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</si>
  <si>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</si>
  <si>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</si>
  <si>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</si>
  <si>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</si>
  <si>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</si>
  <si>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</si>
  <si>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</si>
  <si>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</si>
  <si>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</si>
  <si>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</si>
  <si>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</si>
  <si>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</si>
  <si>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</si>
  <si>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</si>
  <si>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</si>
  <si>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</si>
  <si>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</si>
  <si>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</si>
  <si>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</si>
  <si>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</si>
  <si>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</si>
  <si>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</si>
  <si>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</si>
  <si>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</si>
  <si>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</si>
  <si>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</si>
  <si>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</si>
  <si>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</si>
  <si>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</si>
  <si>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</si>
  <si>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</si>
  <si>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</si>
  <si>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</si>
  <si>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</si>
  <si>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</si>
  <si>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</si>
  <si>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</si>
  <si>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</si>
  <si>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</si>
  <si>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</si>
  <si>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</si>
  <si>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</si>
  <si>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</si>
  <si>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</si>
  <si>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</si>
  <si>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</si>
  <si>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</si>
  <si>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</si>
  <si>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</si>
  <si>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</si>
  <si>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</si>
  <si>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</si>
  <si>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</si>
  <si>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</si>
  <si>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</si>
  <si>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</si>
  <si>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</si>
  <si>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</si>
  <si>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</si>
  <si>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</si>
  <si>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</si>
  <si>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</si>
  <si>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</si>
  <si>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</si>
  <si>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</si>
  <si>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</si>
  <si>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</si>
  <si>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</si>
  <si>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</si>
  <si>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</si>
  <si>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</si>
  <si>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</si>
  <si>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</si>
  <si>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</si>
  <si>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</si>
  <si>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</si>
  <si>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</si>
  <si>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</si>
  <si>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</si>
  <si>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</si>
  <si>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</si>
  <si>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</si>
  <si>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</si>
  <si>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</si>
  <si>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</si>
  <si>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</si>
  <si>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</si>
  <si>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</si>
  <si>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</si>
  <si>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</si>
  <si>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</si>
  <si>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</si>
  <si>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</si>
  <si>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</si>
  <si>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</si>
  <si>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</si>
  <si>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</si>
  <si>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</si>
  <si>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</si>
  <si>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</si>
  <si>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</si>
  <si>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</si>
  <si>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</si>
  <si>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</si>
  <si>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</si>
  <si>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</si>
  <si>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</si>
  <si>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</si>
  <si>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</si>
  <si>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</si>
  <si>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</si>
  <si>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</si>
  <si>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</si>
  <si>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</si>
  <si>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</si>
  <si>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</si>
  <si>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</si>
  <si>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</si>
  <si>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</si>
  <si>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</si>
  <si>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</si>
  <si>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</si>
  <si>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</si>
  <si>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</si>
  <si>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</si>
  <si>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</si>
  <si>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</si>
  <si>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</si>
  <si>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</si>
  <si>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</si>
  <si>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</si>
  <si>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</si>
  <si>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</si>
  <si>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</si>
  <si>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</si>
  <si>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</si>
  <si>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</si>
  <si>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</si>
  <si>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</si>
  <si>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</si>
  <si>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</si>
  <si>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</si>
  <si>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</si>
  <si>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</si>
  <si>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</si>
  <si>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</si>
  <si>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</si>
  <si>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</si>
  <si>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</si>
  <si>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</si>
  <si>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</si>
  <si>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</si>
  <si>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</si>
  <si>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</si>
  <si>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</si>
  <si>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</si>
  <si>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</si>
  <si>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</si>
  <si>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</si>
  <si>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</si>
  <si>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</si>
  <si>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</si>
  <si>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</si>
  <si>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</si>
  <si>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</si>
  <si>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</si>
  <si>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</si>
  <si>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</si>
  <si>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</si>
  <si>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</si>
  <si>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</si>
  <si>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</si>
  <si>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</si>
  <si>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</si>
  <si>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</si>
  <si>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</si>
  <si>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</si>
  <si>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</si>
  <si>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</si>
  <si>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</si>
  <si>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</si>
  <si>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</si>
  <si>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</si>
  <si>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</si>
  <si>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</si>
  <si>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</si>
  <si>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</si>
  <si>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</si>
  <si>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</si>
  <si>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</si>
  <si>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</si>
  <si>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</si>
  <si>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</si>
  <si>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</si>
  <si>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</si>
  <si>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</si>
  <si>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</si>
  <si>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</si>
  <si>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</si>
  <si>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</si>
  <si>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</si>
  <si>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</si>
  <si>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</si>
  <si>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</si>
  <si>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</si>
  <si>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</si>
  <si>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</si>
  <si>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</si>
  <si>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</si>
  <si>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</si>
  <si>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</si>
  <si>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</si>
  <si>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</si>
  <si>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</si>
  <si>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</si>
  <si>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</si>
  <si>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</si>
  <si>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</si>
  <si>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</si>
  <si>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</si>
  <si>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</si>
  <si>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</si>
  <si>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</si>
  <si>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</si>
  <si>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</si>
  <si>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</si>
  <si>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</si>
  <si>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</si>
  <si>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</si>
  <si>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</si>
  <si>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</si>
  <si>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</si>
  <si>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</si>
  <si>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</si>
  <si>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</si>
  <si>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</si>
  <si>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</si>
  <si>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</si>
  <si>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</si>
  <si>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</si>
  <si>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</si>
  <si>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</si>
  <si>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</si>
  <si>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</si>
  <si>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</si>
  <si>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</si>
  <si>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</si>
  <si>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</si>
  <si>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</si>
  <si>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</si>
  <si>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</si>
  <si>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</si>
  <si>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</si>
  <si>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</si>
  <si>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</si>
  <si>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</si>
  <si>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</si>
  <si>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</si>
  <si>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</si>
  <si>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</si>
  <si>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</si>
  <si>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</si>
  <si>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</si>
  <si>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</si>
  <si>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</si>
  <si>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</si>
  <si>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</si>
  <si>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</si>
  <si>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</si>
  <si>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</si>
  <si>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</si>
  <si>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</si>
  <si>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</si>
  <si>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</si>
  <si>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</si>
  <si>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</si>
  <si>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</si>
  <si>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</si>
  <si>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</si>
  <si>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</si>
  <si>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</si>
  <si>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</si>
  <si>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</si>
  <si>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</si>
  <si>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</si>
  <si>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</si>
  <si>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</si>
  <si>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</si>
  <si>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</si>
  <si>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</si>
  <si>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</si>
  <si>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</si>
  <si>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</si>
  <si>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</si>
  <si>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</si>
  <si>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</si>
  <si>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</si>
  <si>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</si>
  <si>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</si>
  <si>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</si>
  <si>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</si>
  <si>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</si>
  <si>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</si>
  <si>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</si>
  <si>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</si>
  <si>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</si>
  <si>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</si>
  <si>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</si>
  <si>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</si>
  <si>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</si>
  <si>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</si>
  <si>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</si>
  <si>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</si>
  <si>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</si>
  <si>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</si>
  <si>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</si>
  <si>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</si>
  <si>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</si>
  <si>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</si>
  <si>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</si>
  <si>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</si>
  <si>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</si>
  <si>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</si>
  <si>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</si>
  <si>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</si>
  <si>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</si>
  <si>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</si>
  <si>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</si>
  <si>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</si>
  <si>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</si>
  <si>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</si>
  <si>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</si>
  <si>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</si>
  <si>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</si>
  <si>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</si>
  <si>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</si>
  <si>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</si>
  <si>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</si>
  <si>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</si>
  <si>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</si>
  <si>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</si>
  <si>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</si>
  <si>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</si>
  <si>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</si>
  <si>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</si>
  <si>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</si>
  <si>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</si>
  <si>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</si>
  <si>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</si>
  <si>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</si>
  <si>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</si>
  <si>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</si>
  <si>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</si>
  <si>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</si>
  <si>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</si>
  <si>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</si>
  <si>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</si>
  <si>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</si>
  <si>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</si>
  <si>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</si>
  <si>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</si>
  <si>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</si>
  <si>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</si>
  <si>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</si>
  <si>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</si>
  <si>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</si>
  <si>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</si>
  <si>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</si>
  <si>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</si>
  <si>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</si>
  <si>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</si>
  <si>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</si>
  <si>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</si>
  <si>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</si>
  <si>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</si>
  <si>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</si>
  <si>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</si>
  <si>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</si>
  <si>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</si>
  <si>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</si>
  <si>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</si>
  <si>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</si>
  <si>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</si>
  <si>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</si>
  <si>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</si>
  <si>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</si>
  <si>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</si>
  <si>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</si>
  <si>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</si>
  <si>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</si>
  <si>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</si>
  <si>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</si>
  <si>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</si>
  <si>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</si>
  <si>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</si>
  <si>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</si>
  <si>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</si>
  <si>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</si>
  <si>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</si>
  <si>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</si>
  <si>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</si>
  <si>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</si>
  <si>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</si>
  <si>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</si>
  <si>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</si>
  <si>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</si>
  <si>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</si>
  <si>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</si>
  <si>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</si>
  <si>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</si>
  <si>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</si>
  <si>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</si>
  <si>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</si>
  <si>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</si>
  <si>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</si>
  <si>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</si>
  <si>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</si>
  <si>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</si>
  <si>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</si>
  <si>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</si>
  <si>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</si>
  <si>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</si>
  <si>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</si>
  <si>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</si>
  <si>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</si>
  <si>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</si>
  <si>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</si>
  <si>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</si>
  <si>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</si>
  <si>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</si>
  <si>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</si>
  <si>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</si>
  <si>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</si>
  <si>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</si>
  <si>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</si>
  <si>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</si>
  <si>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</si>
  <si>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</si>
  <si>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</si>
  <si>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</si>
  <si>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</si>
  <si>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</si>
  <si>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</si>
  <si>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</si>
  <si>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</si>
  <si>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</si>
  <si>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</si>
  <si>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</si>
  <si>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</si>
  <si>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</si>
  <si>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</si>
  <si>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</si>
  <si>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</si>
  <si>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</si>
  <si>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</si>
  <si>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</si>
  <si>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</si>
  <si>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</si>
  <si>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</si>
  <si>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</si>
  <si>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</si>
  <si>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</si>
  <si>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</si>
  <si>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</si>
  <si>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</si>
  <si>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</si>
  <si>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</si>
  <si>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</si>
  <si>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</si>
  <si>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</si>
  <si>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</si>
  <si>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</si>
  <si>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</si>
  <si>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</si>
  <si>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</si>
  <si>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</si>
  <si>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</si>
  <si>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</si>
  <si>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</si>
  <si>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</si>
  <si>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</si>
  <si>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</si>
  <si>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</si>
  <si>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</si>
  <si>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</si>
  <si>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</si>
  <si>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</si>
  <si>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</si>
  <si>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</si>
  <si>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</si>
  <si>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</si>
  <si>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</si>
  <si>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</si>
  <si>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</si>
  <si>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</si>
  <si>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</si>
  <si>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</si>
  <si>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</si>
  <si>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</si>
  <si>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</si>
  <si>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</si>
  <si>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</si>
  <si>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</si>
  <si>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</si>
  <si>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</si>
  <si>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</si>
  <si>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</si>
  <si>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</si>
  <si>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</si>
  <si>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</si>
  <si>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</si>
  <si>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</si>
  <si>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</si>
  <si>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</si>
  <si>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</si>
  <si>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</si>
  <si>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</si>
  <si>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</si>
  <si>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</si>
  <si>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</si>
  <si>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</si>
  <si>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</si>
  <si>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</si>
  <si>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</si>
  <si>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</si>
  <si>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</si>
  <si>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</si>
  <si>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</si>
  <si>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</si>
  <si>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</si>
  <si>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</si>
  <si>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</si>
  <si>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</si>
  <si>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</si>
  <si>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</si>
  <si>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</si>
  <si>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</si>
  <si>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</si>
  <si>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</si>
  <si>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</si>
  <si>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</si>
  <si>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</si>
  <si>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</si>
  <si>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</si>
  <si>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</si>
  <si>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</si>
  <si>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</si>
  <si>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</si>
  <si>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</si>
  <si>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</si>
  <si>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</si>
  <si>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</si>
  <si>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</si>
  <si>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</si>
  <si>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</si>
  <si>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</si>
  <si>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</si>
  <si>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</si>
  <si>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</si>
  <si>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</si>
  <si>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</si>
  <si>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</si>
  <si>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</si>
  <si>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</si>
  <si>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</si>
  <si>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</si>
  <si>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</si>
  <si>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</si>
  <si>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</si>
  <si>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</si>
  <si>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</si>
  <si>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</si>
  <si>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</si>
  <si>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</si>
  <si>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</si>
  <si>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</si>
  <si>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</si>
  <si>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</si>
  <si>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</si>
  <si>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</si>
  <si>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</si>
  <si>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</si>
  <si>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</si>
  <si>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</si>
  <si>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</si>
  <si>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</si>
  <si>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</si>
  <si>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</si>
  <si>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</si>
  <si>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</si>
  <si>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</si>
  <si>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</si>
  <si>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</si>
  <si>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</si>
  <si>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</si>
  <si>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</si>
  <si>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</si>
  <si>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</si>
  <si>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</si>
  <si>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</si>
  <si>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</si>
  <si>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</si>
  <si>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</si>
  <si>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</si>
  <si>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</si>
  <si>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</si>
  <si>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</si>
  <si>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</si>
  <si>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</si>
  <si>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</si>
  <si>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</si>
  <si>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</si>
  <si>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</si>
  <si>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</si>
  <si>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</si>
  <si>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</si>
  <si>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</si>
  <si>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</si>
  <si>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</si>
  <si>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</si>
  <si>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</si>
  <si>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</si>
  <si>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</si>
  <si>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</si>
  <si>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</si>
  <si>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</si>
  <si>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</si>
  <si>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</si>
  <si>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</si>
  <si>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</si>
  <si>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</si>
  <si>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</si>
  <si>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</si>
  <si>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</si>
  <si>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</si>
  <si>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</si>
  <si>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</si>
  <si>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</si>
  <si>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</si>
  <si>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</si>
  <si>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</si>
  <si>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</si>
  <si>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</si>
  <si>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</si>
  <si>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</si>
  <si>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</si>
  <si>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</si>
  <si>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</si>
  <si>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</si>
  <si>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</si>
  <si>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</si>
  <si>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</si>
  <si>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</si>
  <si>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</si>
  <si>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</si>
  <si>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</si>
  <si>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</si>
  <si>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</si>
  <si>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</si>
  <si>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</si>
  <si>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</si>
  <si>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</si>
  <si>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</si>
  <si>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</si>
  <si>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</si>
  <si>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</si>
  <si>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</si>
  <si>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</si>
  <si>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</si>
  <si>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</si>
  <si>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</si>
  <si>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</si>
  <si>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</si>
  <si>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</si>
  <si>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</si>
  <si>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</si>
  <si>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</si>
  <si>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</si>
  <si>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</si>
  <si>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</si>
  <si>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</si>
  <si>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</si>
  <si>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</si>
  <si>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</si>
  <si>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</si>
  <si>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</si>
  <si>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</si>
  <si>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</si>
  <si>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</si>
  <si>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</si>
  <si>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</si>
  <si>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</si>
  <si>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</si>
  <si>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</si>
  <si>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</si>
  <si>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</si>
  <si>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</si>
  <si>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</si>
  <si>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</si>
  <si>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</si>
  <si>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</si>
  <si>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</si>
  <si>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</si>
  <si>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</si>
  <si>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</si>
  <si>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</si>
  <si>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</si>
  <si>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</si>
  <si>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</si>
  <si>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</si>
  <si>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</si>
  <si>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</si>
  <si>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</si>
  <si>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</si>
  <si>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</si>
  <si>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</si>
  <si>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</si>
  <si>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</si>
  <si>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</si>
  <si>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</si>
  <si>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</si>
  <si>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</si>
  <si>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</si>
  <si>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</si>
  <si>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</si>
  <si>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</si>
  <si>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</si>
  <si>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</si>
  <si>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</si>
  <si>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</si>
  <si>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</si>
  <si>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</si>
  <si>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</si>
  <si>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</si>
  <si>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</si>
  <si>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</si>
  <si>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</si>
  <si>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</si>
  <si>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</si>
  <si>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</si>
  <si>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</si>
  <si>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</si>
  <si>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</si>
  <si>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</si>
  <si>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</si>
  <si>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</si>
  <si>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</si>
  <si>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</si>
  <si>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</si>
  <si>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</si>
  <si>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</si>
  <si>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</si>
  <si>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</si>
  <si>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</si>
  <si>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</si>
  <si>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</si>
  <si>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</si>
  <si>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</si>
  <si>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</si>
  <si>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</si>
  <si>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</si>
  <si>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</si>
  <si>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</si>
  <si>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</si>
  <si>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</si>
  <si>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</si>
  <si>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</si>
  <si>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</si>
  <si>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</si>
  <si>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</si>
  <si>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</si>
  <si>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</si>
  <si>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</si>
  <si>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</si>
  <si>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</si>
  <si>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</si>
  <si>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</si>
  <si>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</si>
  <si>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</si>
  <si>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</si>
  <si>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</si>
  <si>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</si>
  <si>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</si>
  <si>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</si>
  <si>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</si>
  <si>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</si>
  <si>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</si>
  <si>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</si>
  <si>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</si>
  <si>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</si>
  <si>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</si>
  <si>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</si>
  <si>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</si>
  <si>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</si>
  <si>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</si>
  <si>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</si>
  <si>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</si>
  <si>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</si>
  <si>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</si>
  <si>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</si>
  <si>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</si>
  <si>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</si>
  <si>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</si>
  <si>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</si>
  <si>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</si>
  <si>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</si>
  <si>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</si>
  <si>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</si>
  <si>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</si>
  <si>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</si>
  <si>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</si>
  <si>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</si>
  <si>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</si>
  <si>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</si>
  <si>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</si>
  <si>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</si>
  <si>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</si>
  <si>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</si>
  <si>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</si>
  <si>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</si>
  <si>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</si>
  <si>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</si>
  <si>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</si>
  <si>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</si>
  <si>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</si>
  <si>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</si>
  <si>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</si>
  <si>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</si>
  <si>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</si>
  <si>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</si>
  <si>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</si>
  <si>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</si>
  <si>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</si>
  <si>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</si>
  <si>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</si>
  <si>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</si>
  <si>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</si>
  <si>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</si>
  <si>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</si>
  <si>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</si>
  <si>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</si>
  <si>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</si>
  <si>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</si>
  <si>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</si>
  <si>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</si>
  <si>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</si>
  <si>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</si>
  <si>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</si>
  <si>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</si>
  <si>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</si>
  <si>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</si>
  <si>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</si>
  <si>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</si>
  <si>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</si>
  <si>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</si>
  <si>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</si>
  <si>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</si>
  <si>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</si>
  <si>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</si>
  <si>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</si>
  <si>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</si>
  <si>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</si>
  <si>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</si>
  <si>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</si>
  <si>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</si>
  <si>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</si>
  <si>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</si>
  <si>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</si>
  <si>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</si>
  <si>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</si>
  <si>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</si>
  <si>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</si>
  <si>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</si>
  <si>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</si>
  <si>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</si>
  <si>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</si>
  <si>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</si>
  <si>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</si>
  <si>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</si>
  <si>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</si>
  <si>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</si>
  <si>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</si>
  <si>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</si>
  <si>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</si>
  <si>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</si>
  <si>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</si>
  <si>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</si>
  <si>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</si>
  <si>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</si>
  <si>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</si>
  <si>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</si>
  <si>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</si>
  <si>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</si>
  <si>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</si>
  <si>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</si>
  <si>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</si>
  <si>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</si>
  <si>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</si>
  <si>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</si>
  <si>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</si>
  <si>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</si>
  <si>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</si>
  <si>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</si>
  <si>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</si>
  <si>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</si>
  <si>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</si>
  <si>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</si>
  <si>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</si>
  <si>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</si>
  <si>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</si>
  <si>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</si>
  <si>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</si>
  <si>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</si>
  <si>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</si>
  <si>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</si>
  <si>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</si>
  <si>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</si>
  <si>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</si>
  <si>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</si>
  <si>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</si>
  <si>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</si>
  <si>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</si>
  <si>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</si>
  <si>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</si>
  <si>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</si>
  <si>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</si>
  <si>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</si>
  <si>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</si>
  <si>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</si>
  <si>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</si>
  <si>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</si>
  <si>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</si>
  <si>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</si>
  <si>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</si>
  <si>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</si>
  <si>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</si>
  <si>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</si>
  <si>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</si>
  <si>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</si>
  <si>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</si>
  <si>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</si>
  <si>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</si>
  <si>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</si>
  <si>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</si>
  <si>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</si>
  <si>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</si>
  <si>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</si>
  <si>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</si>
  <si>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</si>
  <si>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</si>
  <si>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</si>
  <si>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</si>
  <si>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</si>
  <si>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</si>
  <si>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</si>
  <si>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</si>
  <si>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</si>
  <si>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</si>
  <si>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</si>
  <si>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</si>
  <si>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</si>
  <si>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</si>
  <si>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</si>
  <si>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</si>
  <si>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</si>
  <si>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</si>
  <si>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</si>
  <si>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</si>
  <si>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</si>
  <si>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</si>
  <si>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</si>
  <si>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</si>
  <si>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</si>
  <si>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</si>
  <si>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</si>
  <si>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</si>
  <si>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</si>
  <si>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</si>
  <si>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</si>
  <si>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</si>
  <si>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</si>
  <si>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</si>
  <si>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</si>
  <si>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</si>
  <si>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</si>
  <si>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</si>
  <si>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</si>
  <si>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</si>
  <si>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</si>
  <si>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</si>
  <si>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</si>
  <si>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</si>
  <si>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</si>
  <si>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</si>
  <si>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</si>
  <si>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</si>
  <si>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</si>
  <si>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</si>
  <si>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</si>
  <si>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</si>
  <si>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</si>
  <si>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</si>
  <si>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</si>
  <si>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</si>
  <si>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</si>
  <si>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</si>
  <si>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</si>
  <si>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</si>
  <si>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</si>
  <si>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</si>
  <si>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</si>
  <si>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</si>
  <si>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</si>
  <si>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</si>
  <si>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</si>
  <si>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</si>
  <si>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</si>
  <si>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</si>
  <si>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</si>
  <si>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</si>
  <si>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</si>
  <si>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</si>
  <si>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</si>
  <si>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</si>
  <si>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</si>
  <si>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</si>
  <si>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</si>
  <si>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</si>
  <si>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</si>
  <si>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</si>
  <si>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</si>
  <si>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</si>
  <si>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</si>
  <si>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</si>
  <si>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</si>
  <si>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</si>
  <si>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</si>
  <si>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</si>
  <si>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</si>
  <si>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</si>
  <si>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</si>
  <si>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</si>
  <si>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</si>
  <si>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</si>
  <si>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</si>
  <si>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</si>
  <si>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</si>
  <si>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</si>
  <si>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</si>
  <si>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</si>
  <si>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</si>
  <si>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</si>
  <si>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</si>
  <si>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</si>
  <si>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</si>
  <si>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</si>
  <si>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</si>
  <si>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</si>
  <si>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</si>
  <si>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</si>
  <si>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</si>
  <si>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</si>
  <si>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</si>
  <si>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</si>
  <si>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</si>
  <si>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</si>
  <si>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</si>
  <si>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</si>
  <si>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</si>
  <si>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</si>
  <si>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</si>
  <si>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</si>
  <si>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</si>
  <si>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</si>
  <si>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</si>
  <si>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</si>
  <si>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</si>
  <si>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</si>
  <si>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</si>
  <si>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</si>
  <si>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</si>
  <si>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</si>
  <si>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</si>
  <si>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</si>
  <si>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</si>
  <si>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</si>
  <si>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</si>
  <si>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</si>
  <si>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</si>
  <si>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</si>
  <si>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</si>
  <si>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</si>
  <si>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</si>
  <si>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</si>
  <si>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</si>
  <si>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</si>
  <si>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</si>
  <si>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</si>
  <si>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</si>
  <si>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</si>
  <si>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</si>
  <si>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</si>
  <si>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</si>
  <si>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</si>
  <si>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</si>
  <si>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</si>
  <si>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</si>
  <si>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</si>
  <si>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</si>
  <si>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</si>
  <si>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</si>
  <si>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</si>
  <si>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</si>
  <si>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</si>
  <si>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</si>
  <si>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</si>
  <si>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</si>
  <si>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</si>
  <si>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</si>
  <si>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</si>
  <si>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</si>
  <si>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</si>
  <si>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</si>
  <si>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</si>
  <si>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</si>
  <si>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</si>
  <si>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</si>
  <si>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</si>
  <si>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</si>
  <si>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</si>
  <si>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</si>
  <si>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</si>
  <si>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</si>
  <si>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</si>
  <si>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</si>
  <si>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</si>
  <si>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</si>
  <si>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</si>
  <si>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</si>
  <si>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</si>
  <si>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</si>
  <si>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</si>
  <si>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</si>
  <si>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</si>
  <si>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</si>
  <si>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</si>
  <si>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</si>
  <si>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</si>
  <si>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</si>
  <si>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</si>
  <si>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</si>
  <si>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</si>
  <si>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</si>
  <si>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</si>
  <si>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</si>
  <si>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</si>
  <si>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</si>
  <si>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</si>
  <si>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</si>
  <si>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</si>
  <si>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</si>
  <si>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</si>
  <si>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</si>
  <si>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</si>
  <si>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</si>
  <si>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</si>
  <si>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</si>
  <si>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</si>
  <si>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</si>
  <si>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</si>
  <si>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</si>
  <si>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</si>
  <si>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</si>
  <si>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</si>
  <si>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</si>
  <si>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</si>
  <si>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</si>
  <si>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</si>
  <si>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</si>
  <si>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</si>
  <si>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</si>
  <si>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</si>
  <si>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</si>
  <si>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</si>
  <si>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</si>
  <si>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</si>
  <si>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</si>
  <si>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</si>
  <si>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</si>
  <si>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</si>
  <si>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</si>
  <si>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</si>
  <si>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</si>
  <si>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</si>
  <si>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</si>
  <si>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</si>
  <si>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</si>
  <si>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</si>
  <si>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</si>
  <si>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</si>
  <si>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</si>
  <si>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</si>
  <si>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</si>
  <si>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</si>
  <si>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</si>
  <si>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</si>
  <si>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</si>
  <si>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</si>
  <si>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</si>
  <si>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</si>
  <si>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</si>
  <si>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</si>
  <si>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</si>
  <si>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</si>
  <si>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</si>
  <si>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</si>
  <si>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</si>
  <si>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</si>
  <si>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</si>
  <si>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</si>
  <si>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</si>
  <si>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</si>
  <si>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</si>
  <si>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</si>
  <si>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</si>
  <si>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</si>
  <si>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</si>
  <si>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</si>
  <si>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</si>
  <si>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</si>
  <si>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</si>
  <si>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</si>
  <si>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</si>
  <si>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</si>
  <si>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</si>
  <si>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</si>
  <si>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</si>
  <si>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</si>
  <si>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</si>
  <si>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</si>
  <si>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</si>
  <si>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</si>
  <si>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</si>
  <si>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</si>
  <si>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</si>
  <si>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</si>
  <si>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</si>
  <si>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</si>
  <si>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</si>
  <si>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</si>
  <si>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</si>
  <si>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</si>
  <si>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</si>
  <si>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</si>
  <si>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</si>
  <si>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</si>
  <si>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</si>
  <si>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</si>
  <si>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</si>
  <si>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</si>
  <si>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</si>
  <si>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</si>
  <si>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</si>
  <si>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</si>
  <si>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</si>
  <si>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</si>
  <si>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</si>
  <si>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</si>
  <si>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</si>
  <si>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</si>
  <si>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</si>
  <si>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</si>
  <si>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</si>
  <si>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</si>
  <si>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</si>
  <si>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</si>
  <si>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</si>
  <si>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</si>
  <si>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</si>
  <si>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</si>
  <si>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</si>
  <si>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</si>
  <si>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</si>
  <si>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</si>
  <si>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</si>
  <si>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</si>
  <si>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</si>
  <si>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</si>
  <si>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</si>
  <si>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</si>
  <si>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</si>
  <si>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</si>
  <si>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</si>
  <si>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</si>
  <si>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</si>
  <si>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</si>
  <si>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</si>
  <si>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</si>
  <si>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</si>
  <si>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</si>
  <si>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</si>
  <si>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</si>
  <si>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</si>
  <si>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</si>
  <si>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</si>
  <si>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</si>
  <si>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</si>
  <si>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</si>
  <si>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</si>
  <si>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</si>
  <si>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</si>
  <si>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</si>
  <si>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</si>
  <si>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</si>
  <si>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</si>
  <si>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</si>
  <si>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</si>
  <si>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</si>
  <si>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</si>
  <si>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</si>
  <si>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</si>
  <si>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</si>
  <si>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</si>
  <si>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</si>
  <si>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</si>
  <si>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</si>
  <si>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</si>
  <si>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</si>
  <si>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</si>
  <si>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</si>
  <si>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</si>
  <si>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</si>
  <si>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</si>
  <si>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</si>
  <si>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</si>
  <si>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</si>
  <si>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</si>
  <si>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</si>
  <si>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</si>
  <si>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</si>
  <si>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</si>
  <si>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</si>
  <si>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</si>
  <si>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</si>
  <si>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</si>
  <si>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</si>
  <si>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</si>
  <si>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</si>
  <si>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</si>
  <si>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</si>
  <si>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</si>
  <si>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</si>
  <si>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</si>
  <si>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</si>
  <si>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</si>
  <si>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</si>
  <si>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</si>
  <si>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</si>
  <si>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</si>
  <si>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</si>
  <si>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</si>
  <si>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</si>
  <si>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</si>
  <si>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</si>
  <si>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</si>
  <si>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</si>
  <si>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</si>
  <si>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</si>
  <si>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</si>
  <si>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</si>
  <si>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</si>
  <si>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</si>
  <si>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</si>
  <si>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</si>
  <si>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</si>
  <si>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</si>
  <si>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</si>
  <si>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</si>
  <si>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</si>
  <si>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</si>
  <si>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</si>
  <si>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</si>
  <si>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</si>
  <si>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</si>
  <si>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</si>
  <si>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</si>
  <si>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</si>
  <si>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</si>
  <si>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</si>
  <si>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</si>
  <si>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</si>
  <si>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</si>
  <si>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</si>
  <si>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</si>
  <si>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</si>
  <si>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</si>
  <si>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</si>
  <si>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</si>
  <si>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</si>
  <si>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</si>
  <si>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</si>
  <si>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</si>
  <si>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</si>
  <si>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</si>
  <si>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</si>
  <si>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</si>
  <si>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</si>
  <si>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</si>
  <si>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</si>
  <si>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</si>
  <si>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</si>
  <si>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</si>
  <si>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</si>
  <si>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</si>
  <si>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</si>
  <si>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</si>
  <si>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</si>
  <si>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</si>
  <si>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</si>
  <si>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</si>
  <si>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</si>
  <si>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</si>
  <si>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</si>
  <si>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</si>
  <si>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</si>
  <si>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</si>
  <si>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</si>
  <si>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</si>
  <si>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</si>
  <si>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</si>
  <si>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</si>
  <si>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</si>
  <si>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</si>
  <si>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</si>
  <si>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</si>
  <si>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</si>
  <si>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</si>
  <si>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</si>
  <si>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</si>
  <si>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</si>
  <si>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</si>
  <si>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</si>
  <si>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</si>
  <si>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</si>
  <si>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</si>
  <si>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</si>
  <si>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</si>
  <si>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</si>
  <si>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</si>
  <si>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</si>
  <si>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</si>
  <si>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</si>
  <si>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</si>
  <si>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</si>
  <si>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</si>
  <si>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</si>
  <si>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</si>
  <si>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</si>
  <si>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</si>
  <si>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</si>
  <si>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</si>
  <si>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</si>
  <si>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</si>
  <si>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</si>
  <si>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</si>
  <si>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</si>
  <si>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</si>
  <si>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</si>
  <si>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</si>
  <si>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</si>
  <si>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</si>
  <si>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</si>
  <si>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</si>
  <si>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</si>
  <si>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</si>
  <si>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</si>
  <si>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</si>
  <si>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</si>
  <si>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</si>
  <si>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</si>
  <si>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</si>
  <si>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</si>
  <si>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</si>
  <si>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</si>
  <si>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</si>
  <si>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</si>
  <si>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</si>
  <si>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</si>
  <si>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</si>
  <si>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</si>
  <si>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</si>
  <si>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</si>
  <si>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</si>
  <si>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</si>
  <si>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</si>
  <si>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</si>
  <si>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</si>
  <si>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</si>
  <si>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</si>
  <si>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</si>
  <si>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</si>
  <si>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</si>
  <si>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</si>
  <si>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</si>
  <si>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</si>
  <si>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</si>
  <si>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</si>
  <si>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</si>
  <si>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</si>
  <si>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</si>
  <si>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</si>
  <si>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</si>
  <si>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</si>
  <si>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</si>
  <si>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</si>
  <si>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</si>
  <si>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</si>
  <si>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</si>
  <si>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</si>
  <si>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</si>
  <si>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</si>
  <si>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</si>
  <si>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</si>
  <si>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</si>
  <si>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</si>
  <si>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</si>
  <si>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</si>
  <si>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</si>
  <si>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</si>
  <si>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</si>
  <si>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</si>
  <si>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</si>
  <si>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</si>
  <si>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</si>
  <si>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</si>
  <si>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</si>
  <si>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</si>
  <si>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</si>
  <si>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</si>
  <si>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</si>
  <si>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</si>
  <si>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</si>
  <si>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</si>
  <si>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</si>
  <si>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</si>
  <si>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</si>
  <si>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</si>
  <si>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</si>
  <si>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</si>
  <si>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</si>
  <si>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</si>
  <si>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</si>
  <si>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</si>
  <si>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</si>
  <si>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</si>
  <si>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</si>
  <si>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</si>
  <si>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</si>
  <si>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</si>
  <si>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</si>
  <si>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</si>
  <si>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</si>
  <si>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</si>
  <si>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</si>
  <si>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</si>
  <si>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</si>
  <si>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</si>
  <si>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</si>
  <si>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</si>
  <si>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</si>
  <si>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</si>
  <si>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</si>
  <si>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</si>
  <si>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</si>
  <si>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</si>
  <si>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</si>
  <si>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</si>
  <si>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</si>
  <si>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</si>
  <si>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</si>
  <si>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</si>
  <si>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</si>
  <si>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</si>
  <si>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</si>
  <si>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</si>
  <si>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</si>
  <si>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</si>
  <si>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</si>
  <si>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</si>
  <si>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</si>
  <si>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</si>
  <si>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</si>
  <si>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</si>
  <si>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</si>
  <si>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</si>
  <si>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</si>
  <si>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</si>
  <si>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</si>
  <si>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</si>
  <si>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</si>
  <si>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</si>
  <si>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</si>
  <si>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</si>
  <si>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</si>
  <si>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</si>
  <si>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</si>
  <si>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</si>
  <si>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</si>
  <si>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</si>
  <si>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</si>
  <si>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</si>
  <si>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</si>
  <si>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</si>
  <si>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</si>
  <si>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</si>
  <si>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</si>
  <si>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</si>
  <si>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</si>
  <si>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</si>
  <si>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</si>
  <si>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</si>
  <si>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</si>
  <si>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</si>
  <si>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</si>
  <si>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</si>
  <si>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</si>
  <si>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</si>
  <si>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</si>
  <si>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</si>
  <si>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</si>
  <si>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</si>
  <si>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</si>
  <si>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</si>
  <si>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</si>
  <si>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</si>
  <si>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</si>
  <si>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</si>
  <si>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</si>
  <si>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</si>
  <si>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</si>
  <si>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</si>
  <si>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</si>
  <si>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</si>
  <si>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</si>
  <si>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</si>
  <si>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</si>
  <si>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</si>
  <si>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</si>
  <si>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</si>
  <si>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</si>
  <si>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</si>
  <si>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</si>
  <si>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</si>
  <si>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</si>
  <si>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</si>
  <si>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</si>
  <si>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</si>
  <si>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</si>
  <si>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</si>
  <si>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</si>
  <si>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</si>
  <si>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</si>
  <si>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</si>
  <si>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</si>
  <si>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</si>
  <si>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</si>
  <si>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</si>
  <si>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</si>
  <si>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</si>
  <si>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</si>
  <si>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</si>
  <si>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</si>
  <si>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</si>
  <si>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</si>
  <si>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</si>
  <si>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</si>
  <si>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</si>
  <si>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</si>
  <si>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</si>
  <si>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</si>
  <si>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</si>
  <si>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</si>
  <si>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</si>
  <si>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</si>
  <si>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</si>
  <si>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</si>
  <si>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</si>
  <si>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</si>
  <si>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</si>
  <si>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</si>
  <si>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</si>
  <si>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</si>
  <si>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</si>
  <si>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</si>
  <si>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</si>
  <si>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</si>
  <si>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</si>
  <si>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</si>
  <si>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</si>
  <si>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</si>
  <si>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</si>
  <si>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</si>
  <si>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</si>
  <si>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</si>
  <si>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</si>
  <si>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</si>
  <si>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</si>
  <si>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</si>
  <si>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</si>
  <si>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</si>
  <si>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</si>
  <si>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</si>
  <si>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</si>
  <si>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</si>
  <si>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</si>
  <si>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</si>
  <si>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</si>
  <si>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</si>
  <si>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</si>
  <si>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</si>
  <si>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</si>
  <si>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</si>
  <si>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</si>
  <si>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</si>
  <si>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</si>
  <si>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</si>
  <si>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</si>
  <si>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</si>
  <si>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</si>
  <si>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</si>
  <si>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</si>
  <si>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</si>
  <si>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</si>
  <si>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</si>
  <si>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</si>
  <si>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</si>
  <si>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</si>
  <si>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</si>
  <si>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</si>
  <si>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</si>
  <si>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</si>
  <si>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</si>
  <si>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</si>
  <si>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</si>
  <si>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</si>
  <si>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</si>
  <si>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</si>
  <si>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</si>
  <si>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</si>
  <si>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</si>
  <si>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</si>
  <si>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</si>
  <si>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</si>
  <si>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</si>
  <si>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</si>
  <si>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</si>
  <si>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</si>
  <si>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</si>
  <si>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</si>
  <si>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</si>
  <si>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</si>
  <si>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</si>
  <si>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</si>
  <si>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</si>
  <si>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</si>
  <si>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</si>
  <si>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</si>
  <si>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</si>
  <si>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</si>
  <si>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</si>
  <si>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</si>
  <si>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</si>
  <si>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</si>
  <si>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</si>
  <si>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</si>
  <si>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</si>
  <si>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</si>
  <si>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</si>
  <si>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</si>
  <si>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</si>
  <si>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</si>
  <si>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</si>
  <si>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</si>
  <si>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</si>
  <si>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</si>
  <si>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</si>
  <si>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</si>
  <si>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</si>
  <si>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</si>
  <si>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</si>
  <si>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</si>
  <si>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</si>
  <si>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</si>
  <si>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</si>
  <si>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</si>
  <si>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</si>
  <si>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</si>
  <si>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</si>
  <si>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</si>
  <si>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</si>
  <si>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</si>
  <si>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</si>
  <si>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</si>
  <si>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</si>
  <si>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</si>
  <si>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</si>
  <si>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</si>
  <si>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</si>
  <si>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</si>
  <si>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</si>
  <si>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</si>
  <si>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</si>
  <si>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</si>
  <si>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</si>
  <si>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</si>
  <si>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</si>
  <si>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</si>
  <si>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</si>
  <si>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</si>
  <si>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</si>
  <si>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</si>
  <si>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</si>
  <si>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</si>
  <si>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</si>
  <si>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</si>
  <si>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</si>
  <si>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</si>
  <si>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</si>
  <si>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</si>
  <si>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</si>
  <si>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</si>
  <si>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</si>
  <si>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</si>
  <si>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</si>
  <si>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</si>
  <si>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</si>
  <si>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</si>
  <si>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</si>
  <si>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</si>
  <si>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</si>
  <si>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</si>
  <si>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</si>
  <si>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</si>
  <si>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</si>
  <si>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</si>
  <si>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</si>
  <si>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</si>
  <si>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</si>
  <si>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</si>
  <si>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</si>
  <si>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</si>
  <si>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</si>
  <si>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</si>
  <si>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</si>
  <si>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</si>
  <si>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</si>
  <si>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</si>
  <si>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</si>
  <si>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</si>
  <si>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</si>
  <si>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</si>
  <si>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</si>
  <si>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</si>
  <si>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</si>
  <si>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</si>
  <si>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</si>
  <si>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</si>
  <si>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</si>
  <si>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</si>
  <si>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</si>
  <si>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</si>
  <si>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</si>
  <si>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</si>
  <si>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</si>
  <si>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</si>
  <si>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</si>
  <si>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</si>
  <si>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</si>
  <si>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</si>
  <si>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</si>
  <si>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</si>
  <si>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</si>
  <si>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</si>
  <si>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</si>
  <si>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</si>
  <si>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</si>
  <si>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</si>
  <si>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</si>
  <si>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</si>
  <si>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</si>
  <si>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</si>
  <si>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</si>
  <si>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</si>
  <si>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</si>
  <si>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</si>
  <si>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</si>
  <si>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</si>
  <si>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</si>
  <si>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</si>
  <si>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</si>
  <si>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</si>
  <si>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</si>
  <si>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</si>
  <si>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</si>
  <si>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</si>
  <si>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</si>
  <si>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</si>
  <si>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</si>
  <si>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</si>
  <si>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</si>
  <si>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</si>
  <si>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</si>
  <si>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</si>
  <si>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</si>
  <si>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</si>
  <si>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</si>
  <si>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</si>
  <si>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</si>
  <si>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</si>
  <si>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</si>
  <si>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</si>
  <si>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</si>
  <si>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</si>
  <si>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</si>
  <si>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</si>
  <si>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</si>
  <si>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</si>
  <si>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</si>
  <si>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</si>
  <si>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</si>
  <si>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</si>
  <si>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</si>
  <si>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</si>
  <si>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</si>
  <si>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</si>
  <si>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</si>
  <si>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</si>
  <si>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</si>
  <si>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</si>
  <si>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</si>
  <si>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</si>
  <si>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</si>
  <si>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</si>
  <si>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</si>
  <si>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</si>
  <si>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</si>
  <si>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</si>
  <si>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</si>
  <si>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</si>
  <si>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</si>
  <si>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</si>
  <si>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</si>
  <si>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</si>
  <si>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</si>
  <si>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</si>
  <si>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</si>
  <si>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</si>
  <si>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</si>
  <si>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</si>
  <si>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</si>
  <si>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</si>
  <si>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</si>
  <si>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</si>
  <si>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</si>
  <si>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</si>
  <si>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</si>
  <si>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</si>
  <si>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</si>
  <si>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</si>
  <si>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</si>
  <si>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</si>
  <si>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</si>
  <si>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</si>
  <si>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</si>
  <si>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</si>
  <si>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</si>
  <si>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</si>
  <si>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</si>
  <si>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</si>
  <si>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</si>
  <si>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</si>
  <si>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</si>
  <si>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</si>
  <si>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</si>
  <si>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</si>
  <si>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</si>
  <si>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</si>
  <si>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</si>
  <si>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</si>
  <si>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</si>
  <si>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</si>
  <si>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</si>
  <si>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</si>
  <si>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</si>
  <si>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</si>
  <si>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</si>
  <si>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</si>
  <si>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</si>
  <si>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</si>
  <si>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</si>
  <si>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</si>
  <si>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</si>
  <si>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</si>
  <si>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</si>
  <si>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</si>
  <si>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</si>
  <si>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</si>
  <si>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</si>
  <si>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</si>
  <si>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</si>
  <si>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</si>
  <si>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</si>
  <si>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</si>
  <si>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</si>
  <si>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</si>
  <si>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</si>
  <si>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</si>
  <si>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</si>
  <si>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</si>
  <si>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</si>
  <si>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</si>
  <si>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</si>
  <si>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</si>
  <si>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</si>
  <si>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</si>
  <si>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</si>
  <si>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</si>
  <si>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</si>
  <si>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</si>
  <si>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</si>
  <si>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</si>
  <si>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</si>
  <si>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</si>
  <si>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</si>
  <si>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</si>
  <si>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</si>
  <si>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</si>
  <si>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</si>
  <si>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</si>
  <si>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</si>
  <si>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</si>
  <si>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</si>
  <si>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</si>
  <si>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</si>
  <si>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</si>
  <si>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</si>
  <si>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</si>
  <si>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</si>
  <si>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</si>
  <si>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</si>
  <si>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</si>
  <si>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</si>
  <si>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</si>
  <si>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</si>
  <si>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</si>
  <si>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</si>
  <si>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</si>
  <si>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</si>
  <si>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</si>
  <si>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</si>
  <si>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</si>
  <si>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</si>
  <si>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</si>
  <si>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</si>
  <si>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</si>
  <si>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</si>
  <si>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</si>
  <si>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</si>
  <si>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</si>
  <si>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</si>
  <si>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</si>
  <si>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</si>
  <si>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</si>
  <si>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</si>
  <si>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</si>
  <si>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</si>
  <si>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</si>
  <si>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</si>
  <si>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</si>
  <si>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</si>
  <si>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</si>
  <si>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</si>
  <si>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</si>
  <si>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</si>
  <si>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</si>
  <si>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</si>
  <si>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</si>
  <si>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</si>
  <si>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</si>
  <si>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</si>
  <si>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</si>
  <si>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</si>
  <si>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</si>
  <si>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</si>
  <si>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</si>
  <si>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</si>
  <si>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</si>
  <si>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</si>
  <si>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</si>
  <si>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</si>
  <si>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</si>
  <si>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</si>
  <si>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</si>
  <si>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</si>
  <si>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</si>
  <si>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</si>
  <si>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</si>
  <si>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</si>
  <si>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</si>
  <si>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</si>
  <si>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</si>
  <si>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</si>
  <si>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</si>
  <si>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</si>
  <si>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</si>
  <si>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</si>
  <si>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</si>
  <si>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</si>
  <si>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</si>
  <si>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</si>
  <si>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</si>
  <si>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</si>
  <si>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</si>
  <si>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</si>
  <si>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</si>
  <si>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</si>
  <si>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</si>
  <si>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</si>
  <si>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</si>
  <si>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</si>
  <si>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</si>
  <si>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</si>
  <si>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</si>
  <si>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</si>
  <si>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</si>
  <si>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</si>
  <si>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</si>
  <si>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</si>
  <si>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</si>
  <si>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</si>
  <si>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</si>
  <si>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</si>
  <si>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</si>
  <si>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</si>
  <si>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</si>
  <si>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</si>
  <si>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</si>
  <si>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</si>
  <si>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</si>
  <si>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</si>
  <si>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</si>
  <si>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</si>
  <si>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</si>
  <si>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</si>
  <si>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</si>
  <si>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</si>
  <si>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</si>
  <si>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</si>
  <si>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</si>
  <si>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</si>
  <si>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</si>
  <si>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</si>
  <si>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</si>
  <si>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</si>
  <si>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</si>
  <si>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</si>
  <si>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</si>
  <si>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</si>
  <si>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</si>
  <si>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</si>
  <si>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</si>
  <si>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</si>
  <si>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</si>
  <si>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</si>
  <si>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</si>
  <si>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</si>
  <si>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</si>
  <si>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</si>
  <si>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</si>
  <si>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</si>
  <si>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</si>
  <si>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</si>
  <si>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</si>
  <si>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</si>
  <si>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</si>
  <si>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</si>
  <si>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</si>
  <si>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</si>
  <si>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</si>
  <si>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</si>
  <si>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</si>
  <si>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</si>
  <si>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</si>
  <si>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</si>
  <si>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</si>
  <si>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</si>
  <si>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</si>
  <si>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</si>
  <si>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</si>
  <si>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</si>
  <si>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</si>
  <si>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</si>
  <si>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</si>
  <si>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</si>
  <si>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</si>
  <si>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</si>
  <si>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</si>
  <si>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</si>
  <si>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</si>
  <si>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</si>
  <si>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</si>
  <si>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</si>
  <si>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</si>
  <si>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</si>
  <si>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</si>
  <si>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</si>
  <si>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</si>
  <si>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</si>
  <si>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</si>
  <si>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</si>
  <si>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</si>
  <si>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</si>
  <si>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</si>
  <si>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</si>
  <si>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</si>
  <si>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</si>
  <si>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</si>
  <si>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</si>
  <si>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</si>
  <si>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</si>
  <si>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</si>
  <si>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</si>
  <si>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</si>
  <si>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</si>
  <si>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</si>
  <si>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</si>
  <si>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</si>
  <si>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</si>
  <si>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</si>
  <si>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</si>
  <si>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</si>
  <si>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</si>
  <si>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</si>
  <si>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</si>
  <si>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</si>
  <si>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</si>
  <si>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</si>
  <si>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</si>
  <si>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</si>
  <si>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</si>
  <si>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</si>
  <si>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</si>
  <si>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</si>
  <si>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</si>
  <si>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</si>
  <si>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</si>
  <si>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</si>
  <si>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</si>
  <si>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</si>
  <si>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</si>
  <si>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</si>
  <si>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</si>
  <si>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</si>
  <si>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</si>
  <si>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</si>
  <si>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</si>
  <si>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</si>
  <si>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</si>
  <si>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</si>
  <si>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</si>
  <si>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</si>
  <si>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</si>
  <si>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</si>
  <si>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</si>
  <si>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</si>
  <si>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</si>
  <si>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</si>
  <si>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</si>
  <si>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</si>
  <si>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</si>
  <si>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</si>
  <si>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</si>
  <si>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</si>
  <si>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</si>
  <si>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</si>
  <si>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</si>
  <si>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</si>
  <si>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</si>
  <si>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</si>
  <si>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</si>
  <si>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</si>
  <si>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</si>
  <si>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</si>
  <si>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</si>
  <si>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</si>
  <si>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</si>
  <si>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</si>
  <si>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</si>
  <si>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</si>
  <si>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</si>
  <si>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</si>
  <si>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</si>
  <si>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</si>
  <si>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</si>
  <si>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</si>
  <si>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</si>
  <si>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</si>
  <si>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</si>
  <si>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</si>
  <si>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</si>
  <si>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</si>
  <si>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</si>
  <si>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</si>
  <si>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</si>
  <si>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</si>
  <si>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</si>
  <si>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</si>
  <si>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</si>
  <si>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</si>
  <si>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</si>
  <si>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</si>
  <si>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</si>
  <si>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</si>
  <si>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</si>
  <si>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</si>
  <si>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</si>
  <si>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</si>
  <si>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</si>
  <si>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</si>
  <si>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</si>
  <si>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</si>
  <si>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</si>
  <si>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</si>
  <si>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</si>
  <si>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</si>
  <si>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</si>
  <si>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</si>
  <si>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</si>
  <si>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</si>
  <si>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</si>
  <si>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</si>
  <si>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</si>
  <si>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</si>
  <si>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</si>
  <si>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</si>
  <si>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</si>
  <si>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</si>
  <si>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</si>
  <si>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</si>
  <si>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</si>
  <si>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</si>
  <si>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</si>
  <si>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</si>
  <si>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</si>
  <si>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</si>
  <si>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</si>
  <si>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</si>
  <si>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</si>
  <si>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</si>
  <si>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</si>
  <si>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</si>
  <si>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</si>
  <si>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</si>
  <si>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</si>
  <si>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</si>
  <si>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</si>
  <si>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</si>
  <si>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</si>
  <si>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</si>
  <si>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</si>
  <si>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</si>
  <si>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</si>
  <si>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</si>
  <si>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</si>
  <si>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</si>
  <si>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</si>
  <si>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</si>
  <si>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</si>
  <si>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</si>
  <si>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</si>
  <si>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</si>
  <si>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</si>
  <si>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</si>
  <si>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</si>
  <si>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</si>
  <si>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</si>
  <si>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</si>
  <si>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</si>
  <si>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</si>
  <si>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</si>
  <si>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</si>
  <si>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</si>
  <si>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</si>
  <si>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</si>
  <si>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</si>
  <si>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</si>
  <si>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</si>
  <si>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</si>
  <si>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</si>
  <si>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</si>
  <si>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</si>
  <si>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</si>
  <si>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</si>
  <si>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</si>
  <si>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</si>
  <si>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</si>
  <si>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</si>
  <si>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</si>
  <si>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</si>
  <si>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</si>
  <si>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</si>
  <si>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</si>
  <si>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</si>
  <si>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</si>
  <si>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</si>
  <si>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</si>
  <si>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</si>
  <si>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</si>
  <si>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</si>
  <si>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</si>
  <si>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</si>
  <si>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</si>
  <si>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</si>
  <si>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</si>
  <si>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</si>
  <si>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</si>
  <si>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</si>
  <si>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</si>
  <si>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</si>
  <si>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</si>
  <si>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</si>
  <si>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</si>
  <si>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</si>
  <si>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</si>
  <si>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</si>
  <si>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</si>
  <si>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</si>
  <si>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</si>
  <si>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</si>
  <si>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</si>
  <si>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</si>
  <si>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</si>
  <si>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</si>
  <si>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</si>
  <si>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</si>
  <si>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</si>
  <si>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</si>
  <si>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</si>
  <si>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</si>
  <si>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</si>
  <si>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</si>
  <si>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</si>
  <si>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</si>
  <si>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</si>
  <si>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</si>
  <si>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</si>
  <si>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</si>
  <si>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</si>
  <si>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</si>
  <si>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</si>
  <si>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</si>
  <si>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</si>
  <si>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</si>
  <si>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</si>
  <si>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</si>
  <si>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</si>
  <si>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</si>
  <si>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</si>
  <si>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</si>
  <si>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</si>
  <si>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</si>
  <si>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</si>
  <si>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</si>
  <si>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</si>
  <si>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</si>
  <si>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</si>
  <si>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</si>
  <si>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</si>
  <si>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</si>
  <si>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</si>
  <si>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</si>
  <si>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</si>
  <si>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</si>
  <si>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</si>
  <si>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</si>
  <si>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</si>
  <si>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</si>
  <si>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</si>
  <si>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</si>
  <si>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</si>
  <si>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</si>
  <si>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</si>
  <si>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</si>
  <si>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</si>
  <si>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</si>
  <si>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</si>
  <si>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</si>
  <si>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</si>
  <si>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</si>
  <si>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</si>
  <si>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</si>
  <si>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</si>
  <si>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</si>
  <si>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</si>
  <si>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</si>
  <si>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</si>
  <si>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</si>
  <si>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</si>
  <si>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</si>
  <si>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</si>
  <si>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</si>
  <si>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</si>
  <si>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</si>
  <si>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</si>
  <si>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</si>
  <si>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</si>
  <si>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</si>
  <si>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</si>
  <si>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</si>
  <si>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</si>
  <si>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</si>
  <si>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</si>
  <si>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</si>
  <si>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</si>
  <si>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</si>
  <si>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</si>
  <si>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</si>
  <si>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</si>
  <si>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</si>
  <si>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</si>
  <si>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</si>
  <si>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</si>
  <si>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</si>
  <si>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</si>
  <si>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</si>
  <si>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</si>
  <si>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</si>
  <si>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</si>
  <si>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</si>
  <si>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</si>
  <si>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</si>
  <si>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</si>
  <si>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</si>
  <si>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</si>
  <si>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</si>
  <si>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</si>
  <si>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</si>
  <si>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</si>
  <si>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</si>
  <si>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</si>
  <si>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</si>
  <si>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</si>
  <si>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</si>
  <si>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</si>
  <si>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</si>
  <si>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</si>
  <si>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</si>
  <si>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</si>
  <si>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</si>
  <si>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</si>
  <si>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</si>
  <si>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</si>
  <si>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</si>
  <si>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</si>
  <si>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</si>
  <si>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</si>
  <si>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</si>
  <si>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</si>
  <si>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</si>
  <si>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</si>
  <si>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</si>
  <si>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</si>
  <si>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</si>
  <si>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</si>
  <si>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</si>
  <si>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</si>
  <si>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</si>
  <si>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</si>
  <si>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</si>
  <si>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</si>
  <si>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</si>
  <si>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</si>
  <si>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</si>
  <si>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</si>
  <si>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</si>
  <si>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</si>
  <si>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</si>
  <si>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</si>
  <si>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</si>
  <si>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</si>
  <si>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</si>
  <si>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</si>
  <si>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</si>
  <si>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</si>
  <si>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</si>
  <si>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</si>
  <si>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</si>
  <si>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</si>
  <si>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</si>
  <si>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</si>
  <si>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</si>
  <si>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</si>
  <si>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</si>
  <si>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</si>
  <si>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</si>
  <si>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</si>
  <si>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</si>
  <si>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</si>
  <si>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</si>
  <si>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</si>
  <si>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</si>
  <si>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</si>
  <si>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</si>
  <si>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</si>
  <si>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</si>
  <si>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</si>
  <si>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</si>
  <si>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</si>
  <si>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</si>
  <si>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</si>
  <si>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</si>
  <si>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</si>
  <si>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</si>
  <si>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</si>
  <si>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</si>
  <si>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</si>
  <si>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</si>
  <si>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</si>
  <si>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</si>
  <si>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</si>
  <si>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</si>
  <si>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</si>
  <si>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</si>
  <si>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</si>
  <si>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</si>
  <si>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</si>
  <si>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</si>
  <si>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</si>
  <si>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</si>
  <si>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</si>
  <si>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</si>
  <si>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</si>
  <si>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</si>
  <si>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</si>
  <si>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</si>
  <si>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</si>
  <si>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</si>
  <si>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</si>
  <si>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</si>
  <si>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</si>
  <si>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</si>
  <si>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</si>
  <si>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</si>
  <si>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</si>
  <si>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</si>
  <si>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</si>
  <si>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</si>
  <si>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</si>
  <si>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</si>
  <si>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</si>
  <si>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</si>
  <si>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</si>
  <si>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</si>
  <si>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</si>
  <si>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</si>
  <si>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</si>
  <si>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</si>
  <si>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</si>
  <si>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</si>
  <si>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</si>
  <si>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</si>
  <si>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</si>
  <si>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</si>
  <si>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</si>
  <si>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</si>
  <si>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</si>
  <si>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</si>
  <si>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</si>
  <si>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</si>
  <si>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</si>
  <si>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</si>
  <si>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</si>
  <si>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</si>
  <si>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</si>
  <si>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</si>
  <si>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</si>
  <si>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</si>
  <si>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</si>
  <si>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</si>
  <si>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</si>
  <si>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</si>
  <si>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</si>
  <si>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</si>
  <si>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</si>
  <si>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</si>
  <si>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</si>
  <si>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</si>
  <si>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</si>
  <si>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</si>
  <si>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</si>
  <si>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</si>
  <si>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</si>
  <si>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</si>
  <si>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</si>
  <si>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</si>
  <si>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</si>
  <si>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</si>
  <si>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</si>
  <si>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</si>
  <si>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</si>
  <si>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</si>
  <si>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</si>
  <si>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</si>
  <si>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</si>
  <si>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</si>
  <si>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</si>
  <si>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</si>
  <si>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</si>
  <si>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</si>
  <si>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</si>
  <si>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</si>
  <si>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</si>
  <si>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</si>
  <si>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</si>
  <si>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</si>
  <si>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</si>
  <si>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</si>
  <si>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</si>
  <si>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</si>
  <si>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</si>
  <si>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</si>
  <si>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</si>
  <si>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</si>
  <si>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</si>
  <si>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</si>
  <si>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</si>
  <si>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</si>
  <si>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</si>
  <si>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</si>
  <si>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</si>
  <si>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</si>
  <si>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</si>
  <si>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</si>
  <si>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</si>
  <si>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</si>
  <si>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</si>
  <si>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</si>
  <si>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</si>
  <si>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</si>
  <si>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</si>
  <si>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</si>
  <si>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</si>
  <si>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</si>
  <si>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</si>
  <si>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</si>
  <si>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</si>
  <si>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</si>
  <si>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</si>
  <si>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</si>
  <si>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</si>
  <si>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</si>
  <si>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</si>
  <si>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</si>
  <si>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</si>
  <si>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</si>
  <si>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</si>
  <si>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</si>
  <si>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</si>
  <si>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</si>
  <si>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</si>
  <si>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</si>
  <si>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</si>
  <si>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</si>
  <si>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</si>
  <si>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</si>
  <si>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</si>
  <si>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</si>
  <si>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</si>
  <si>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</si>
  <si>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</si>
  <si>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</si>
  <si>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</si>
  <si>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</si>
  <si>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</si>
  <si>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</si>
  <si>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</si>
  <si>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</si>
  <si>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</si>
  <si>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</si>
  <si>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</si>
  <si>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</si>
  <si>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</si>
  <si>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</si>
  <si>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</si>
  <si>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</si>
  <si>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</si>
  <si>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</si>
  <si>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</si>
  <si>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</si>
  <si>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</si>
  <si>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</si>
  <si>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</si>
  <si>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</si>
  <si>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</si>
  <si>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</si>
  <si>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</si>
  <si>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</si>
  <si>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</si>
  <si>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</si>
  <si>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</si>
  <si>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</si>
  <si>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</si>
  <si>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</si>
  <si>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</si>
  <si>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</si>
  <si>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</si>
  <si>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</si>
  <si>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</si>
  <si>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</si>
  <si>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</si>
  <si>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</si>
  <si>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</si>
  <si>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</si>
  <si>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</si>
  <si>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</si>
  <si>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</si>
  <si>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</si>
  <si>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</si>
  <si>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</si>
  <si>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</si>
  <si>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</si>
  <si>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</si>
  <si>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</si>
  <si>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</si>
  <si>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</si>
  <si>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</si>
  <si>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</si>
  <si>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</si>
  <si>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</si>
  <si>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</si>
  <si>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</si>
  <si>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</si>
  <si>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</si>
  <si>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</si>
  <si>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</si>
  <si>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</si>
  <si>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</si>
  <si>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</si>
  <si>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</si>
  <si>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</si>
  <si>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</si>
  <si>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</si>
  <si>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</si>
  <si>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</si>
  <si>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</si>
  <si>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</si>
  <si>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</si>
  <si>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</si>
  <si>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</si>
  <si>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</si>
  <si>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</si>
  <si>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</si>
  <si>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</si>
  <si>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</si>
  <si>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</si>
  <si>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</si>
  <si>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</si>
  <si>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</si>
  <si>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</si>
  <si>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</si>
  <si>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</si>
  <si>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</si>
  <si>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</si>
  <si>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</si>
  <si>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</si>
  <si>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</si>
  <si>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</si>
  <si>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</si>
  <si>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</si>
  <si>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</si>
  <si>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</si>
  <si>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</si>
  <si>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</si>
  <si>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</si>
  <si>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</si>
  <si>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</si>
  <si>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</si>
  <si>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</si>
  <si>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</si>
  <si>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</si>
  <si>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</si>
  <si>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</si>
  <si>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</si>
  <si>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</si>
  <si>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</si>
  <si>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</si>
  <si>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</si>
  <si>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</si>
  <si>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</si>
  <si>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</si>
  <si>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</si>
  <si>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</si>
  <si>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</si>
  <si>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</si>
  <si>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</si>
  <si>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</si>
  <si>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</si>
  <si>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</si>
  <si>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</si>
  <si>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</si>
  <si>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</si>
  <si>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</si>
  <si>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</si>
  <si>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</si>
  <si>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</si>
  <si>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</si>
  <si>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</si>
  <si>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</si>
  <si>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</si>
  <si>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</si>
  <si>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</si>
  <si>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</si>
  <si>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</si>
  <si>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</si>
  <si>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</si>
  <si>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</si>
  <si>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</si>
  <si>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</si>
  <si>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</si>
  <si>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</si>
  <si>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</si>
  <si>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</si>
  <si>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</si>
  <si>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</si>
  <si>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</si>
  <si>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</si>
  <si>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</si>
  <si>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</si>
  <si>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</si>
  <si>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</si>
  <si>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</si>
  <si>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</si>
  <si>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</si>
  <si>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</si>
  <si>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</si>
  <si>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</si>
  <si>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</si>
  <si>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</si>
  <si>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</si>
  <si>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</si>
  <si>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</si>
  <si>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</si>
  <si>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</si>
  <si>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</si>
  <si>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</si>
  <si>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</si>
  <si>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</si>
  <si>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</si>
  <si>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</si>
  <si>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</si>
  <si>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</si>
  <si>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</si>
  <si>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</si>
  <si>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</si>
  <si>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</si>
  <si>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</si>
  <si>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</si>
  <si>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</si>
  <si>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</si>
  <si>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</si>
  <si>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</si>
  <si>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</si>
  <si>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</si>
  <si>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</si>
  <si>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</si>
  <si>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</si>
  <si>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</si>
  <si>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</si>
  <si>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</si>
  <si>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</si>
  <si>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</si>
  <si>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</si>
  <si>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</si>
  <si>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</si>
  <si>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</si>
  <si>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</si>
  <si>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</si>
  <si>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</si>
  <si>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</si>
  <si>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</si>
  <si>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</si>
  <si>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</si>
  <si>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</si>
  <si>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</si>
  <si>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</si>
  <si>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</si>
  <si>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</si>
  <si>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</si>
  <si>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</si>
  <si>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</si>
  <si>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</si>
  <si>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</si>
  <si>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</si>
  <si>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</si>
  <si>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</si>
  <si>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</si>
  <si>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</si>
  <si>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</si>
  <si>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</si>
  <si>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</si>
  <si>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</si>
  <si>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</si>
  <si>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</si>
  <si>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</si>
  <si>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</si>
  <si>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</si>
  <si>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</si>
  <si>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</si>
  <si>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</si>
  <si>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</si>
  <si>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</si>
  <si>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</si>
  <si>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</si>
  <si>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</si>
  <si>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</si>
  <si>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</si>
  <si>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</si>
  <si>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</si>
  <si>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</si>
  <si>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</si>
  <si>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</si>
  <si>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</si>
  <si>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</si>
  <si>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</si>
  <si>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</si>
  <si>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</si>
  <si>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</si>
  <si>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</si>
  <si>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</si>
  <si>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</si>
  <si>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</si>
  <si>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</si>
  <si>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</si>
  <si>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</si>
  <si>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</si>
  <si>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</si>
  <si>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</si>
  <si>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</si>
  <si>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</si>
  <si>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</si>
  <si>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</si>
  <si>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</si>
  <si>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</si>
  <si>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</si>
  <si>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</si>
  <si>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</si>
  <si>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</si>
  <si>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</si>
  <si>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</si>
  <si>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</si>
  <si>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</si>
  <si>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</si>
  <si>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</si>
  <si>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</si>
  <si>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</si>
  <si>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</si>
  <si>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</si>
  <si>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</si>
  <si>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</si>
  <si>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</si>
  <si>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</si>
  <si>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</si>
  <si>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</si>
  <si>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</si>
  <si>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</si>
  <si>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</si>
  <si>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</si>
  <si>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</si>
  <si>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</si>
  <si>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</si>
  <si>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</si>
  <si>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</si>
  <si>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</si>
  <si>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</si>
  <si>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</si>
  <si>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</si>
  <si>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</si>
  <si>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</si>
  <si>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</si>
  <si>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</si>
  <si>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</si>
  <si>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</si>
  <si>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</si>
  <si>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</si>
  <si>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</si>
  <si>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</si>
  <si>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</si>
  <si>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</si>
  <si>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</si>
  <si>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</si>
  <si>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</si>
  <si>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</si>
  <si>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</si>
  <si>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</si>
  <si>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</si>
  <si>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</si>
  <si>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</si>
  <si>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</si>
  <si>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</si>
  <si>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</si>
  <si>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</si>
  <si>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</si>
  <si>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</si>
  <si>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</si>
  <si>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</si>
  <si>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</si>
  <si>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</si>
  <si>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</si>
  <si>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</si>
  <si>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</si>
  <si>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</si>
  <si>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</si>
  <si>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</si>
  <si>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</si>
  <si>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</si>
  <si>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</si>
  <si>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</si>
  <si>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</si>
  <si>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</si>
  <si>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</si>
  <si>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</si>
  <si>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</si>
  <si>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</si>
  <si>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</si>
  <si>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</si>
  <si>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</si>
  <si>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</si>
  <si>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</si>
  <si>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</si>
  <si>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</si>
  <si>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</si>
  <si>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</si>
  <si>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</si>
  <si>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</si>
  <si>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</si>
  <si>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</si>
  <si>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</si>
  <si>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</si>
  <si>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</si>
  <si>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</si>
  <si>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</si>
  <si>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</si>
  <si>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</si>
  <si>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</si>
  <si>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</si>
  <si>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</si>
  <si>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</si>
  <si>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</si>
  <si>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</si>
  <si>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</si>
  <si>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</si>
  <si>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</si>
  <si>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</si>
  <si>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</si>
  <si>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</si>
  <si>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</si>
  <si>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</si>
  <si>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</si>
  <si>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</si>
  <si>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</si>
  <si>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</si>
  <si>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</si>
  <si>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</si>
  <si>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</si>
  <si>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</si>
  <si>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</si>
  <si>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</si>
  <si>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</si>
  <si>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</si>
  <si>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</si>
  <si>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</si>
  <si>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</si>
  <si>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</si>
  <si>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</si>
  <si>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</si>
  <si>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</si>
  <si>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</si>
  <si>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</si>
  <si>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</si>
  <si>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</si>
  <si>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</si>
  <si>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</si>
  <si>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</si>
  <si>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</si>
  <si>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</si>
  <si>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</si>
  <si>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</si>
  <si>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</si>
  <si>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</si>
  <si>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</si>
  <si>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</si>
  <si>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</si>
  <si>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</si>
  <si>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</si>
  <si>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</si>
  <si>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</si>
  <si>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</si>
  <si>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</si>
  <si>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</si>
  <si>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</si>
  <si>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</si>
  <si>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</si>
  <si>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</si>
  <si>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</si>
  <si>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</si>
  <si>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</si>
  <si>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</si>
  <si>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</si>
  <si>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</si>
  <si>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</si>
  <si>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</si>
  <si>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</si>
  <si>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</si>
  <si>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</si>
  <si>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</si>
  <si>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</si>
  <si>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</si>
  <si>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</si>
  <si>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</si>
  <si>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</si>
  <si>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</si>
  <si>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</si>
  <si>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</si>
  <si>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</si>
  <si>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</si>
  <si>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</si>
  <si>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</si>
  <si>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</si>
  <si>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</si>
  <si>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</si>
  <si>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</si>
  <si>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</si>
  <si>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</si>
  <si>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</si>
  <si>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</si>
  <si>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</si>
  <si>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</si>
  <si>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</si>
  <si>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</si>
  <si>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</si>
  <si>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</si>
  <si>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</si>
  <si>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</si>
  <si>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</si>
  <si>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</si>
  <si>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</si>
  <si>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</si>
  <si>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</si>
  <si>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</si>
  <si>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</si>
  <si>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</si>
  <si>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</si>
  <si>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</si>
  <si>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</si>
  <si>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</si>
  <si>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</si>
  <si>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</si>
  <si>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</si>
  <si>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</si>
  <si>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</si>
  <si>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</si>
  <si>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</si>
  <si>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</si>
  <si>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</si>
  <si>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</si>
  <si>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</si>
  <si>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</si>
  <si>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</si>
  <si>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</si>
  <si>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</si>
  <si>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</si>
  <si>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</si>
  <si>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</si>
  <si>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</si>
  <si>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</si>
  <si>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</si>
  <si>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</si>
  <si>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</si>
  <si>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</si>
  <si>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</si>
  <si>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</si>
  <si>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</si>
  <si>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</si>
  <si>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</si>
  <si>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</si>
  <si>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</si>
  <si>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</si>
  <si>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</si>
  <si>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</si>
  <si>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</si>
  <si>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</si>
  <si>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</si>
  <si>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</si>
  <si>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</si>
  <si>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</si>
  <si>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</si>
  <si>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</si>
  <si>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</si>
  <si>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</si>
  <si>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</si>
  <si>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</si>
  <si>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</si>
  <si>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</si>
  <si>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</si>
  <si>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</si>
  <si>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</si>
  <si>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</si>
  <si>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</si>
  <si>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</si>
  <si>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</si>
  <si>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</si>
  <si>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</si>
  <si>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</si>
  <si>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</si>
  <si>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</si>
  <si>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</si>
  <si>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</si>
  <si>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</si>
  <si>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</si>
  <si>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</si>
  <si>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</si>
  <si>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</si>
  <si>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</si>
  <si>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</si>
  <si>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</si>
  <si>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</si>
  <si>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</si>
  <si>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</si>
  <si>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</si>
  <si>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</si>
  <si>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</si>
  <si>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</si>
  <si>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</si>
  <si>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</si>
  <si>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</si>
  <si>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</si>
  <si>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</si>
  <si>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</si>
  <si>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</si>
  <si>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</si>
  <si>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</si>
  <si>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</si>
  <si>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</si>
  <si>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</si>
  <si>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</si>
  <si>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</si>
  <si>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</si>
  <si>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</si>
  <si>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</si>
  <si>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</si>
  <si>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</si>
  <si>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</si>
  <si>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</si>
  <si>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</si>
  <si>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</si>
  <si>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</si>
  <si>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</si>
  <si>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</si>
  <si>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</si>
  <si>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</si>
  <si>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</si>
  <si>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</si>
  <si>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</si>
  <si>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</si>
  <si>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</si>
  <si>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</si>
  <si>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</si>
  <si>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</si>
  <si>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</si>
  <si>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</si>
  <si>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</si>
  <si>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</si>
  <si>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</si>
  <si>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</si>
  <si>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</si>
  <si>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</si>
  <si>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</si>
  <si>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</si>
  <si>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</si>
  <si>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</si>
  <si>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</si>
  <si>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</si>
  <si>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</si>
  <si>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</si>
  <si>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</si>
  <si>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</si>
  <si>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</si>
  <si>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</si>
  <si>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</si>
  <si>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</si>
  <si>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</si>
  <si>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</si>
  <si>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</si>
  <si>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</si>
  <si>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</si>
  <si>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</si>
  <si>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</si>
  <si>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</si>
  <si>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</si>
  <si>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</si>
  <si>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</si>
  <si>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</si>
  <si>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</si>
  <si>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</si>
  <si>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</si>
  <si>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</si>
  <si>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</si>
  <si>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</si>
  <si>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</si>
  <si>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</si>
  <si>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</si>
  <si>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</si>
  <si>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</si>
  <si>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</si>
  <si>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</si>
  <si>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</si>
  <si>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</si>
  <si>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</si>
  <si>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</si>
  <si>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</si>
  <si>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</si>
  <si>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</si>
  <si>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</si>
  <si>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</si>
  <si>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</si>
  <si>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</si>
  <si>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</si>
  <si>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</si>
  <si>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</si>
  <si>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</si>
  <si>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</si>
  <si>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</si>
  <si>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</si>
  <si>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</si>
  <si>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</si>
  <si>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</si>
  <si>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</si>
  <si>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</si>
  <si>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</si>
  <si>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</si>
  <si>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</si>
  <si>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</si>
  <si>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</si>
  <si>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</si>
  <si>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</si>
  <si>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</si>
  <si>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</si>
  <si>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</si>
  <si>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</si>
  <si>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</si>
  <si>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</si>
  <si>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</si>
  <si>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</si>
  <si>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</si>
  <si>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</si>
  <si>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</si>
  <si>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</si>
  <si>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</si>
  <si>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</si>
  <si>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</si>
  <si>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</si>
  <si>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</si>
  <si>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</si>
  <si>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</si>
  <si>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</si>
  <si>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</si>
  <si>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</si>
  <si>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</si>
  <si>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</si>
  <si>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</si>
  <si>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</si>
  <si>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</si>
  <si>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</si>
  <si>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</si>
  <si>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</si>
  <si>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</si>
  <si>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</si>
  <si>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</si>
  <si>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</si>
  <si>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</si>
  <si>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</si>
  <si>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</si>
  <si>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</si>
  <si>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</si>
  <si>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</si>
  <si>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</si>
  <si>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</si>
  <si>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</si>
  <si>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</si>
  <si>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</si>
  <si>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</si>
  <si>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</si>
  <si>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</si>
  <si>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</si>
  <si>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</si>
  <si>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</si>
  <si>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</si>
  <si>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</si>
  <si>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</si>
  <si>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</si>
  <si>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</si>
  <si>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</si>
  <si>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</si>
  <si>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</si>
  <si>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</si>
  <si>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</si>
  <si>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</si>
  <si>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</si>
  <si>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</si>
  <si>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</si>
  <si>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</si>
  <si>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</si>
  <si>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</si>
  <si>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</si>
  <si>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</si>
  <si>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</si>
  <si>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</si>
  <si>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</si>
  <si>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</si>
  <si>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</si>
  <si>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</si>
  <si>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</si>
  <si>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</si>
  <si>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</si>
  <si>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</si>
  <si>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</si>
  <si>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</si>
  <si>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</si>
  <si>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</si>
  <si>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</si>
  <si>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</si>
  <si>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</si>
  <si>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</si>
  <si>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</si>
  <si>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</si>
  <si>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</si>
  <si>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</si>
  <si>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</si>
  <si>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</si>
  <si>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</si>
  <si>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</si>
  <si>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</si>
  <si>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</si>
  <si>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</si>
  <si>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</si>
  <si>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</si>
  <si>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</si>
  <si>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</si>
  <si>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</si>
  <si>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</si>
  <si>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</si>
  <si>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</si>
  <si>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</si>
  <si>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</si>
  <si>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</si>
  <si>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</si>
  <si>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</si>
  <si>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</si>
  <si>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</si>
  <si>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</si>
  <si>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</si>
  <si>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</si>
  <si>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</si>
  <si>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</si>
  <si>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</si>
  <si>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</si>
  <si>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</si>
  <si>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</si>
  <si>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</si>
  <si>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</si>
  <si>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</si>
  <si>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</si>
  <si>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</si>
  <si>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</si>
  <si>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</si>
  <si>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</si>
  <si>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</si>
  <si>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</si>
  <si>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</si>
  <si>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</si>
  <si>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</si>
  <si>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</si>
  <si>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</si>
  <si>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</si>
  <si>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</si>
  <si>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</si>
  <si>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</si>
  <si>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</si>
  <si>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</si>
  <si>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</si>
  <si>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</si>
  <si>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</si>
  <si>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</si>
  <si>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</si>
  <si>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</si>
  <si>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</si>
  <si>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</si>
  <si>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</si>
  <si>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</si>
  <si>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</si>
  <si>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</si>
  <si>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</si>
  <si>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</si>
  <si>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</si>
  <si>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</si>
  <si>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</si>
  <si>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</si>
  <si>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</si>
  <si>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</si>
  <si>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</si>
  <si>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</si>
  <si>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</si>
  <si>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</si>
  <si>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</si>
  <si>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</si>
  <si>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</si>
  <si>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</si>
  <si>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</si>
  <si>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</si>
  <si>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</si>
  <si>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</si>
  <si>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</si>
  <si>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</si>
  <si>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</si>
  <si>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</si>
  <si>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</si>
  <si>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</si>
  <si>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</si>
  <si>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</si>
  <si>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</si>
  <si>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</si>
  <si>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</si>
  <si>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</si>
  <si>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</si>
  <si>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</si>
  <si>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</si>
  <si>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</si>
  <si>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</si>
  <si>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</si>
  <si>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</si>
  <si>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</si>
  <si>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</si>
  <si>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</si>
  <si>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</si>
  <si>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</si>
  <si>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</si>
  <si>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</si>
  <si>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</si>
  <si>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</si>
  <si>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</si>
  <si>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</si>
  <si>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</si>
  <si>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</si>
  <si>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</si>
  <si>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</si>
  <si>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</si>
  <si>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</si>
  <si>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</si>
  <si>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</si>
  <si>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</si>
  <si>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</si>
  <si>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</si>
  <si>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</si>
  <si>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</si>
  <si>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</si>
  <si>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</si>
  <si>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</si>
  <si>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</si>
  <si>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</si>
  <si>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</si>
  <si>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</si>
  <si>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</si>
  <si>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</si>
  <si>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</si>
  <si>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</si>
  <si>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</si>
  <si>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</si>
  <si>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</si>
  <si>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</si>
  <si>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</si>
  <si>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</si>
  <si>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</si>
  <si>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</si>
  <si>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</si>
  <si>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</si>
  <si>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</si>
  <si>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</si>
  <si>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</si>
  <si>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</si>
  <si>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</si>
  <si>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</si>
  <si>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</si>
  <si>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</si>
  <si>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</si>
  <si>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</si>
  <si>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</si>
  <si>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</si>
  <si>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</si>
  <si>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</si>
  <si>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</si>
  <si>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</si>
  <si>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</si>
  <si>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</si>
  <si>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</si>
  <si>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</si>
  <si>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</si>
  <si>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</si>
  <si>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</si>
  <si>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</si>
  <si>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</si>
  <si>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</si>
  <si>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</si>
  <si>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</si>
  <si>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</si>
  <si>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</si>
  <si>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</si>
  <si>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</si>
  <si>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</si>
  <si>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</si>
  <si>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</si>
  <si>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</si>
  <si>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</si>
  <si>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</si>
  <si>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</si>
  <si>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</si>
  <si>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</si>
  <si>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</si>
  <si>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</si>
  <si>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</si>
  <si>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</si>
  <si>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</si>
  <si>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</si>
  <si>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</si>
  <si>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</si>
  <si>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</si>
  <si>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</si>
  <si>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</si>
  <si>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</si>
  <si>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</si>
  <si>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</si>
  <si>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</si>
  <si>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</si>
  <si>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</si>
  <si>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</si>
  <si>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</si>
  <si>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</si>
  <si>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</si>
  <si>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</si>
  <si>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</si>
  <si>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</si>
  <si>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</si>
  <si>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</si>
  <si>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</si>
  <si>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</si>
  <si>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</si>
  <si>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</si>
  <si>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</si>
  <si>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</si>
  <si>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</si>
  <si>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</si>
  <si>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</si>
  <si>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</si>
  <si>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</si>
  <si>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</si>
  <si>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</si>
  <si>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</si>
  <si>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</si>
  <si>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</si>
  <si>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</si>
  <si>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</si>
  <si>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</si>
  <si>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</si>
  <si>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</si>
  <si>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</si>
  <si>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</si>
  <si>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</si>
  <si>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</si>
  <si>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</si>
  <si>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</si>
  <si>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</si>
  <si>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</si>
  <si>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</si>
  <si>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</si>
  <si>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</si>
  <si>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</si>
  <si>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</si>
  <si>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</si>
  <si>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</si>
  <si>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</si>
  <si>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</si>
  <si>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</si>
  <si>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</si>
  <si>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</si>
  <si>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</si>
  <si>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</si>
  <si>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</si>
  <si>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</si>
  <si>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</si>
  <si>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</si>
  <si>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</si>
  <si>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</si>
  <si>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</si>
  <si>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</si>
  <si>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</si>
  <si>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</si>
  <si>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</si>
  <si>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</si>
  <si>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</si>
  <si>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</si>
  <si>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</si>
  <si>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</si>
  <si>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</si>
  <si>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</si>
  <si>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</si>
  <si>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</si>
  <si>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</si>
  <si>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</si>
  <si>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</si>
  <si>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</si>
  <si>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</si>
  <si>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</si>
  <si>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</si>
  <si>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</si>
  <si>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</si>
  <si>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</si>
  <si>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</si>
  <si>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</si>
  <si>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</si>
  <si>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</si>
  <si>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</si>
  <si>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</si>
  <si>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</si>
  <si>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</si>
  <si>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</si>
  <si>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</si>
  <si>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</si>
  <si>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</si>
  <si>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</si>
  <si>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</si>
  <si>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</si>
  <si>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</si>
  <si>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</si>
  <si>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</si>
  <si>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</si>
  <si>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</si>
  <si>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</si>
  <si>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</si>
  <si>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</si>
  <si>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</si>
  <si>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</si>
  <si>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</si>
  <si>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</si>
  <si>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</si>
  <si>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</si>
  <si>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</si>
  <si>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</si>
  <si>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</si>
  <si>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</si>
  <si>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</si>
  <si>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</si>
  <si>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</si>
  <si>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</si>
  <si>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</si>
  <si>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</si>
  <si>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</si>
  <si>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</si>
  <si>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</si>
  <si>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</si>
  <si>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</si>
  <si>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</si>
  <si>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</si>
  <si>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</si>
  <si>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</si>
  <si>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</si>
  <si>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</si>
  <si>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</si>
  <si>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</si>
  <si>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</si>
  <si>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</si>
  <si>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</si>
  <si>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</si>
  <si>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</si>
  <si>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</si>
  <si>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</si>
  <si>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</si>
  <si>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</si>
  <si>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</si>
  <si>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</si>
  <si>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</si>
  <si>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</si>
  <si>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</si>
  <si>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</si>
  <si>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</si>
  <si>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</si>
  <si>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</si>
  <si>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</si>
  <si>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</si>
  <si>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</si>
  <si>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</si>
  <si>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</si>
  <si>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</si>
  <si>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</si>
  <si>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</si>
  <si>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</si>
  <si>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</si>
  <si>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</si>
  <si>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</si>
  <si>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</si>
  <si>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</si>
  <si>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</si>
  <si>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</si>
  <si>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</si>
  <si>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</si>
  <si>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</si>
  <si>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</si>
  <si>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</si>
  <si>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</si>
  <si>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</si>
  <si>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</si>
  <si>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</si>
  <si>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</si>
  <si>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</si>
  <si>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</si>
  <si>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</si>
  <si>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</si>
  <si>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</si>
  <si>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</si>
  <si>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</si>
  <si>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</si>
  <si>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</si>
  <si>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</si>
  <si>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</si>
  <si>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</si>
  <si>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</si>
  <si>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</si>
  <si>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</si>
  <si>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</si>
  <si>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</si>
  <si>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</si>
  <si>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</si>
  <si>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</si>
  <si>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</si>
  <si>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</si>
  <si>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</si>
  <si>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</si>
  <si>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</si>
  <si>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</si>
  <si>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</si>
  <si>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</si>
  <si>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</si>
  <si>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</si>
  <si>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</si>
  <si>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</si>
  <si>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</si>
  <si>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</si>
  <si>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</si>
  <si>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</si>
  <si>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</si>
  <si>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</si>
  <si>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</si>
  <si>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</si>
  <si>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</si>
  <si>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</si>
  <si>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</si>
  <si>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</si>
  <si>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</si>
  <si>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</si>
  <si>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</si>
  <si>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</si>
  <si>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</si>
  <si>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</si>
  <si>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</si>
  <si>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</si>
  <si>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</si>
  <si>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</si>
  <si>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</si>
  <si>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</si>
  <si>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</si>
  <si>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</si>
  <si>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</si>
  <si>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</si>
  <si>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</si>
  <si>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</si>
  <si>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</si>
  <si>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</si>
  <si>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</si>
  <si>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</si>
  <si>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</si>
  <si>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</si>
  <si>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</si>
  <si>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</si>
  <si>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</si>
  <si>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</si>
  <si>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</si>
  <si>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</si>
  <si>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</si>
  <si>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</si>
  <si>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</si>
  <si>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</si>
  <si>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</si>
  <si>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</si>
  <si>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</si>
  <si>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</si>
  <si>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</si>
  <si>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</si>
  <si>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</si>
  <si>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</si>
  <si>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</si>
  <si>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</si>
  <si>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</si>
  <si>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</si>
  <si>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</si>
  <si>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</si>
  <si>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</si>
  <si>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</si>
  <si>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</si>
  <si>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</si>
  <si>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</si>
  <si>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</si>
  <si>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</si>
  <si>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</si>
  <si>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</si>
  <si>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</si>
  <si>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</si>
  <si>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</si>
  <si>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</si>
  <si>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</si>
  <si>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</si>
  <si>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</si>
  <si>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</si>
  <si>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</si>
  <si>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</si>
  <si>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</si>
  <si>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</si>
  <si>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</si>
  <si>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</si>
  <si>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</si>
  <si>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</si>
  <si>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</si>
  <si>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</si>
  <si>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</si>
  <si>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</si>
  <si>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</si>
  <si>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</si>
  <si>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</si>
  <si>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</si>
  <si>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</si>
  <si>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</si>
  <si>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</si>
  <si>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</si>
  <si>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</si>
  <si>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</si>
  <si>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</si>
  <si>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</si>
  <si>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</si>
  <si>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</si>
  <si>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</si>
  <si>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</si>
  <si>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</si>
  <si>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</si>
  <si>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</si>
  <si>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</si>
  <si>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</si>
  <si>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</si>
  <si>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</si>
  <si>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</si>
  <si>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</si>
  <si>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</si>
  <si>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</si>
  <si>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</si>
  <si>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</si>
  <si>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</si>
  <si>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</si>
  <si>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</si>
  <si>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</si>
  <si>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</si>
  <si>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</si>
  <si>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</si>
  <si>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</si>
  <si>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</si>
  <si>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</si>
  <si>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</si>
  <si>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</si>
  <si>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</si>
  <si>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</si>
  <si>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</si>
  <si>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</si>
  <si>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</si>
  <si>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</si>
  <si>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</si>
  <si>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</si>
  <si>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</si>
  <si>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</si>
  <si>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</si>
  <si>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</si>
  <si>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</si>
  <si>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</si>
  <si>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</si>
  <si>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</si>
  <si>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</si>
  <si>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</si>
  <si>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</si>
  <si>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</si>
  <si>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</si>
  <si>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</si>
  <si>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</si>
  <si>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</si>
  <si>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</si>
  <si>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</si>
  <si>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</si>
  <si>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</si>
  <si>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</si>
  <si>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</si>
  <si>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</si>
  <si>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</si>
  <si>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</si>
  <si>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</si>
  <si>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</si>
  <si>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</si>
  <si>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</si>
  <si>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</si>
  <si>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</si>
  <si>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</si>
  <si>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</si>
  <si>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</si>
  <si>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</si>
  <si>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</si>
  <si>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</si>
  <si>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</si>
  <si>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</si>
  <si>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</si>
  <si>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</si>
  <si>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</si>
  <si>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</si>
  <si>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</si>
  <si>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</si>
  <si>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</si>
  <si>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</si>
  <si>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</si>
  <si>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</si>
  <si>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</si>
  <si>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</si>
  <si>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</si>
  <si>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</si>
  <si>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</si>
  <si>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</si>
  <si>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</si>
  <si>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</si>
  <si>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</si>
  <si>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</si>
  <si>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</si>
  <si>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</si>
  <si>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</si>
  <si>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</si>
  <si>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</si>
  <si>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</si>
  <si>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</si>
  <si>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</si>
  <si>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</si>
  <si>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</si>
  <si>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</si>
  <si>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</si>
  <si>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</si>
  <si>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</si>
  <si>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</si>
  <si>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</si>
  <si>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</si>
  <si>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</si>
  <si>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</si>
  <si>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</si>
  <si>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</si>
  <si>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</si>
  <si>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</si>
  <si>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</si>
  <si>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</si>
  <si>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</si>
  <si>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</si>
  <si>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</si>
  <si>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</si>
  <si>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</si>
  <si>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</si>
  <si>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</si>
  <si>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</si>
  <si>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</si>
  <si>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</si>
  <si>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</si>
  <si>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</si>
  <si>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</si>
  <si>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</si>
  <si>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</si>
  <si>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</si>
  <si>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</si>
  <si>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</si>
  <si>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</si>
  <si>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</si>
  <si>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</si>
  <si>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</si>
  <si>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</si>
  <si>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</si>
  <si>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</si>
  <si>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</si>
  <si>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</si>
  <si>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</si>
  <si>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</si>
  <si>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</si>
  <si>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</si>
  <si>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</si>
  <si>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</si>
  <si>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</si>
  <si>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</si>
  <si>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</si>
  <si>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</si>
  <si>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</si>
  <si>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</si>
  <si>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</si>
  <si>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</si>
  <si>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</si>
  <si>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</si>
  <si>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</si>
  <si>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</si>
  <si>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</si>
  <si>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</si>
  <si>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</si>
  <si>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</si>
  <si>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</si>
  <si>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</si>
  <si>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</si>
  <si>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</si>
  <si>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</si>
  <si>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</si>
  <si>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</si>
  <si>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</si>
  <si>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</si>
  <si>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</si>
  <si>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</si>
  <si>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</si>
  <si>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</si>
  <si>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</si>
  <si>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</si>
  <si>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</si>
  <si>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</si>
  <si>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</si>
  <si>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</si>
  <si>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</si>
  <si>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</si>
  <si>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</si>
  <si>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</si>
  <si>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</si>
  <si>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</si>
  <si>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</si>
  <si>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</si>
  <si>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</si>
  <si>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</si>
  <si>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</si>
  <si>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</si>
  <si>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</si>
  <si>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</si>
  <si>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</si>
  <si>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</si>
  <si>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</si>
  <si>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</si>
  <si>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</si>
  <si>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</si>
  <si>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</si>
  <si>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</si>
  <si>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</si>
  <si>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</si>
  <si>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</si>
  <si>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</si>
  <si>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</si>
  <si>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</si>
  <si>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</si>
  <si>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</si>
  <si>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</si>
  <si>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</si>
  <si>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</si>
  <si>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</si>
  <si>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</si>
  <si>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</si>
  <si>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</si>
  <si>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</si>
  <si>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</si>
  <si>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</si>
  <si>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</si>
  <si>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</si>
  <si>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</si>
  <si>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</si>
  <si>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</si>
  <si>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</si>
  <si>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</si>
  <si>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</si>
  <si>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</si>
  <si>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</si>
  <si>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</si>
  <si>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</si>
  <si>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</si>
  <si>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</si>
  <si>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</si>
  <si>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</si>
  <si>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</si>
  <si>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</si>
  <si>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</si>
  <si>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</si>
  <si>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</si>
  <si>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</si>
  <si>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</si>
  <si>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</si>
  <si>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</si>
  <si>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</si>
  <si>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</si>
  <si>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</si>
  <si>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</si>
  <si>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</si>
  <si>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</si>
  <si>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</si>
  <si>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</si>
  <si>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</si>
  <si>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</si>
  <si>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</si>
  <si>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</si>
  <si>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</si>
  <si>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</si>
  <si>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</si>
  <si>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</si>
  <si>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</si>
  <si>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</si>
  <si>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</si>
  <si>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</si>
  <si>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</si>
  <si>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</si>
  <si>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</si>
  <si>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</si>
  <si>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</si>
  <si>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</si>
  <si>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</si>
  <si>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</si>
  <si>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</si>
  <si>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</si>
  <si>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</si>
  <si>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</si>
  <si>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</si>
  <si>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</si>
  <si>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</si>
  <si>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</si>
  <si>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</si>
  <si>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</si>
  <si>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</si>
  <si>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</si>
  <si>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</si>
  <si>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</si>
  <si>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</si>
  <si>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</si>
  <si>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</si>
  <si>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</si>
  <si>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</si>
  <si>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</si>
  <si>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</si>
  <si>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</si>
  <si>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</si>
  <si>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</si>
  <si>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</si>
  <si>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</si>
  <si>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</si>
  <si>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</si>
  <si>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</si>
  <si>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</si>
  <si>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</si>
  <si>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</si>
  <si>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</si>
  <si>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</si>
  <si>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</si>
  <si>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</si>
  <si>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</si>
  <si>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</si>
  <si>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</si>
  <si>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</si>
  <si>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</si>
  <si>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</si>
  <si>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</si>
  <si>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</si>
  <si>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</si>
  <si>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</si>
  <si>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</si>
  <si>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</si>
  <si>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</si>
  <si>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</si>
  <si>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</si>
  <si>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</si>
  <si>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</si>
  <si>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</si>
  <si>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</si>
  <si>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</si>
  <si>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</si>
  <si>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</si>
  <si>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</si>
  <si>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</si>
  <si>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</si>
  <si>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</si>
  <si>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</si>
  <si>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</si>
  <si>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</si>
  <si>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</si>
  <si>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</si>
  <si>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</si>
  <si>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</si>
  <si>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</si>
  <si>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</si>
  <si>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</si>
  <si>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</si>
  <si>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</si>
  <si>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</si>
  <si>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</si>
  <si>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</si>
  <si>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</si>
  <si>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</si>
  <si>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</si>
  <si>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</si>
  <si>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</si>
  <si>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</si>
  <si>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</si>
  <si>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</si>
  <si>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</si>
  <si>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</si>
  <si>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</si>
  <si>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</si>
  <si>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</si>
  <si>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</si>
  <si>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</si>
  <si>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</si>
  <si>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</si>
  <si>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</si>
  <si>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</si>
  <si>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</si>
  <si>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</si>
  <si>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</si>
  <si>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</si>
  <si>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</si>
  <si>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</si>
  <si>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</si>
  <si>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</si>
  <si>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</si>
  <si>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</si>
  <si>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</si>
  <si>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</si>
  <si>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</si>
  <si>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</si>
  <si>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</si>
  <si>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</si>
  <si>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</si>
  <si>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</si>
  <si>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</si>
  <si>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</si>
  <si>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</si>
  <si>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</si>
  <si>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</si>
  <si>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</si>
  <si>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</si>
  <si>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</si>
  <si>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</si>
  <si>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</si>
  <si>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</si>
  <si>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</si>
  <si>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</si>
  <si>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</si>
  <si>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</si>
  <si>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</si>
  <si>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</si>
  <si>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</si>
  <si>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</si>
  <si>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</si>
  <si>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</si>
  <si>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</si>
  <si>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</si>
  <si>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</si>
  <si>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</si>
  <si>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</si>
  <si>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</si>
  <si>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</si>
  <si>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</si>
  <si>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</si>
  <si>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</si>
  <si>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</si>
  <si>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</si>
  <si>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</si>
  <si>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</si>
  <si>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</si>
  <si>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</si>
  <si>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</si>
  <si>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</si>
  <si>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</si>
  <si>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</si>
  <si>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</si>
  <si>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</si>
  <si>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</si>
  <si>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</si>
  <si>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</si>
  <si>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</si>
  <si>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</si>
  <si>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</si>
  <si>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</si>
  <si>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</si>
  <si>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</si>
  <si>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</si>
  <si>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</si>
  <si>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</si>
  <si>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</si>
  <si>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</si>
  <si>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</si>
  <si>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</si>
  <si>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</si>
  <si>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</si>
  <si>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</si>
  <si>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</si>
  <si>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</si>
  <si>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</si>
  <si>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</si>
  <si>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</si>
  <si>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</si>
  <si>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</si>
  <si>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</si>
  <si>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</si>
  <si>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</si>
  <si>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</si>
  <si>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</si>
  <si>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</si>
  <si>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</si>
  <si>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</si>
  <si>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</si>
  <si>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</si>
  <si>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</si>
  <si>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</si>
  <si>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</si>
  <si>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</si>
  <si>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</si>
  <si>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</si>
  <si>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</si>
  <si>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</si>
  <si>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</si>
  <si>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</si>
  <si>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</si>
  <si>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</si>
  <si>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</si>
  <si>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</si>
  <si>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</si>
  <si>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</si>
  <si>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</si>
  <si>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</si>
  <si>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</si>
  <si>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</si>
  <si>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</si>
  <si>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</si>
  <si>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</si>
  <si>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</si>
  <si>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</si>
  <si>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</si>
  <si>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</si>
  <si>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</si>
  <si>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</si>
  <si>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</si>
  <si>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</si>
  <si>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</si>
  <si>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</si>
  <si>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</si>
  <si>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</si>
  <si>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</si>
  <si>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</si>
  <si>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</si>
  <si>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</si>
  <si>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</si>
  <si>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</si>
  <si>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</si>
  <si>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</si>
  <si>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</si>
  <si>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</si>
  <si>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</si>
  <si>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</si>
  <si>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</si>
  <si>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</si>
  <si>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</si>
  <si>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</si>
  <si>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</si>
  <si>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</si>
  <si>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</si>
  <si>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</si>
  <si>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</si>
  <si>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</si>
  <si>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</si>
  <si>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</si>
  <si>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</si>
  <si>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</si>
  <si>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</si>
  <si>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</si>
  <si>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</si>
  <si>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</si>
  <si>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</si>
  <si>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</si>
  <si>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</si>
  <si>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</si>
  <si>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</si>
  <si>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</si>
  <si>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</si>
  <si>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</si>
  <si>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</si>
  <si>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</si>
  <si>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</si>
  <si>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</si>
  <si>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</si>
  <si>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</si>
  <si>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</si>
  <si>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</si>
  <si>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</si>
  <si>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</si>
  <si>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</si>
  <si>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</si>
  <si>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</si>
  <si>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</si>
  <si>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</si>
  <si>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</si>
  <si>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</si>
  <si>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</si>
  <si>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</si>
  <si>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</si>
  <si>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</si>
  <si>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</si>
  <si>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</si>
  <si>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</si>
  <si>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</si>
  <si>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</si>
  <si>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</si>
  <si>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</si>
  <si>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</si>
  <si>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</si>
  <si>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</si>
  <si>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</si>
  <si>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</si>
  <si>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</si>
  <si>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</si>
  <si>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</si>
  <si>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</si>
  <si>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</si>
  <si>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</si>
  <si>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</si>
  <si>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</si>
  <si>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</si>
  <si>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</si>
  <si>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</si>
  <si>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</si>
  <si>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</si>
  <si>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</si>
  <si>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</si>
  <si>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</si>
  <si>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</si>
  <si>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</si>
  <si>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</si>
  <si>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</si>
  <si>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</si>
  <si>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</si>
  <si>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</si>
  <si>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</si>
  <si>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</si>
  <si>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</si>
  <si>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</si>
  <si>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</si>
  <si>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</si>
  <si>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</si>
  <si>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</si>
  <si>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</si>
  <si>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</si>
  <si>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</si>
  <si>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</si>
  <si>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</si>
  <si>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</si>
  <si>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</si>
  <si>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</si>
  <si>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</si>
  <si>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</si>
  <si>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</si>
  <si>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</si>
  <si>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</si>
  <si>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</si>
  <si>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</si>
  <si>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</si>
  <si>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</si>
  <si>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</si>
  <si>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</si>
  <si>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</si>
  <si>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</si>
  <si>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</si>
  <si>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</si>
  <si>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</si>
  <si>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</si>
  <si>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</si>
  <si>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</si>
  <si>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</si>
  <si>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</si>
  <si>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</si>
  <si>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</si>
  <si>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</si>
  <si>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</si>
  <si>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</si>
  <si>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</si>
  <si>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</si>
  <si>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</si>
  <si>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</si>
  <si>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</si>
  <si>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</si>
  <si>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</si>
  <si>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</si>
  <si>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</si>
  <si>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</si>
  <si>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</si>
  <si>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</si>
  <si>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</si>
  <si>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</si>
  <si>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</si>
  <si>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</si>
  <si>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</si>
  <si>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</si>
  <si>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</si>
  <si>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</si>
  <si>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</si>
  <si>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</si>
  <si>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</si>
  <si>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</si>
  <si>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</si>
  <si>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</si>
  <si>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</si>
  <si>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</si>
  <si>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</si>
  <si>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</si>
  <si>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</si>
  <si>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</si>
  <si>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</si>
  <si>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</si>
  <si>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</si>
  <si>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</si>
  <si>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</si>
  <si>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</si>
  <si>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</si>
  <si>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</si>
  <si>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</si>
  <si>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</si>
  <si>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</si>
  <si>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</si>
  <si>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</si>
  <si>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</si>
  <si>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</si>
  <si>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</si>
  <si>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</si>
  <si>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</si>
  <si>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</si>
  <si>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</si>
  <si>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</si>
  <si>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</si>
  <si>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</si>
  <si>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</si>
  <si>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</si>
  <si>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</si>
  <si>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</si>
  <si>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</si>
  <si>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</si>
  <si>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</si>
  <si>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</si>
  <si>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</si>
  <si>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</si>
  <si>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</si>
  <si>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</si>
  <si>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</si>
  <si>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</si>
  <si>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</si>
  <si>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</si>
  <si>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</si>
  <si>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</si>
  <si>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</si>
  <si>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</si>
  <si>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</si>
  <si>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</si>
  <si>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</si>
  <si>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</si>
  <si>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</si>
  <si>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</si>
  <si>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</si>
  <si>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</si>
  <si>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</si>
  <si>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</si>
  <si>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</si>
  <si>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</si>
  <si>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</si>
  <si>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</si>
  <si>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</si>
  <si>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</si>
  <si>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</si>
  <si>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</si>
  <si>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</si>
  <si>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</si>
  <si>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</si>
  <si>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</si>
  <si>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</si>
  <si>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</si>
  <si>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</si>
  <si>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</si>
  <si>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</si>
  <si>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</si>
  <si>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</si>
  <si>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</si>
  <si>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</si>
  <si>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</si>
  <si>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</si>
  <si>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</si>
  <si>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</si>
  <si>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</si>
  <si>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</si>
  <si>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</si>
  <si>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</si>
  <si>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</si>
  <si>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</si>
  <si>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</si>
  <si>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</si>
  <si>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</si>
  <si>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</si>
  <si>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</si>
  <si>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</si>
  <si>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</si>
  <si>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</si>
  <si>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</si>
  <si>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</si>
  <si>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</si>
  <si>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</si>
  <si>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</si>
  <si>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</si>
  <si>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</si>
  <si>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</si>
  <si>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</si>
  <si>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</si>
  <si>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</si>
  <si>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</si>
  <si>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</si>
  <si>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</si>
  <si>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</si>
  <si>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</si>
  <si>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</si>
  <si>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</si>
  <si>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</si>
  <si>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</si>
  <si>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</si>
  <si>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</si>
  <si>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</si>
  <si>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</si>
  <si>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</si>
  <si>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</si>
  <si>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</si>
  <si>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</si>
  <si>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</si>
  <si>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</si>
  <si>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</si>
  <si>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</si>
  <si>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</si>
  <si>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</si>
  <si>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</si>
  <si>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</si>
  <si>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</si>
  <si>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</si>
  <si>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</si>
  <si>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</si>
  <si>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</si>
  <si>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</si>
  <si>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</si>
  <si>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</si>
  <si>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</si>
  <si>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</si>
  <si>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</si>
  <si>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</si>
  <si>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</si>
  <si>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</si>
  <si>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</si>
  <si>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</si>
  <si>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</si>
  <si>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</si>
  <si>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</si>
  <si>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</si>
  <si>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</si>
  <si>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</si>
  <si>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</si>
  <si>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</si>
  <si>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</si>
  <si>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</si>
  <si>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</si>
  <si>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</si>
  <si>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</si>
  <si>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</si>
  <si>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</si>
  <si>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</si>
  <si>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</si>
  <si>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</si>
  <si>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</si>
  <si>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</si>
  <si>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</si>
  <si>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</si>
  <si>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</si>
  <si>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</si>
  <si>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</si>
  <si>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</si>
  <si>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</si>
  <si>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</si>
  <si>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</si>
  <si>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</si>
  <si>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</si>
  <si>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</si>
  <si>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</si>
  <si>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</si>
  <si>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</si>
  <si>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</si>
  <si>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</si>
  <si>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</si>
  <si>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</si>
  <si>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</si>
  <si>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</si>
  <si>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</si>
  <si>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</si>
  <si>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</si>
  <si>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</si>
  <si>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</si>
  <si>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</si>
  <si>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</si>
  <si>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</si>
  <si>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</si>
  <si>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</si>
  <si>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</si>
  <si>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</si>
  <si>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</si>
  <si>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</si>
  <si>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</si>
  <si>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</si>
  <si>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</si>
  <si>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</si>
  <si>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</si>
  <si>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</si>
  <si>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</si>
  <si>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</si>
  <si>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</si>
  <si>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</si>
  <si>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</si>
  <si>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</si>
  <si>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</si>
  <si>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</si>
  <si>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</si>
  <si>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</si>
  <si>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</si>
  <si>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</si>
  <si>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</si>
  <si>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</si>
  <si>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</si>
  <si>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</si>
  <si>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</si>
  <si>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</si>
  <si>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</si>
  <si>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</si>
  <si>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</si>
  <si>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</si>
  <si>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</si>
  <si>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</si>
  <si>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</si>
  <si>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</si>
  <si>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</si>
  <si>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</si>
  <si>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</si>
  <si>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</si>
  <si>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</si>
  <si>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</si>
  <si>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</si>
  <si>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</si>
  <si>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</si>
  <si>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</si>
  <si>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</si>
  <si>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</si>
  <si>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</si>
  <si>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</si>
  <si>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</si>
  <si>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</si>
  <si>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</si>
  <si>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</si>
  <si>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</si>
  <si>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</si>
  <si>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</si>
  <si>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</si>
  <si>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</si>
  <si>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</si>
  <si>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</si>
  <si>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</si>
  <si>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</si>
  <si>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</si>
  <si>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</si>
  <si>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</si>
  <si>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</si>
  <si>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</si>
  <si>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</si>
  <si>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</si>
  <si>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</si>
  <si>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</si>
  <si>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</si>
  <si>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</si>
  <si>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</si>
  <si>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</si>
  <si>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</si>
  <si>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</si>
  <si>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</si>
  <si>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</si>
  <si>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</si>
  <si>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</si>
  <si>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</si>
  <si>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</si>
  <si>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</si>
  <si>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</si>
  <si>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</si>
  <si>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</si>
  <si>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</si>
  <si>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</si>
  <si>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</si>
  <si>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</si>
  <si>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</si>
  <si>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</si>
  <si>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</si>
  <si>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</si>
  <si>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</si>
  <si>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</si>
  <si>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</si>
  <si>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</si>
  <si>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</si>
  <si>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</si>
  <si>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</si>
  <si>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</si>
  <si>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</si>
  <si>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</si>
  <si>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</si>
  <si>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</si>
  <si>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</si>
  <si>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</si>
  <si>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</si>
  <si>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</si>
  <si>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</si>
  <si>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</si>
  <si>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</si>
  <si>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</si>
  <si>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</si>
  <si>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</si>
  <si>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</si>
  <si>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</si>
  <si>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</si>
  <si>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</si>
  <si>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</si>
  <si>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</si>
  <si>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</si>
  <si>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</si>
  <si>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</si>
  <si>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</si>
  <si>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</si>
  <si>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</si>
  <si>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</si>
  <si>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</si>
  <si>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</si>
  <si>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</si>
  <si>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</si>
  <si>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</si>
  <si>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</si>
  <si>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</si>
  <si>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</si>
  <si>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</si>
  <si>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</si>
  <si>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</si>
  <si>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</si>
  <si>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</si>
  <si>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</si>
  <si>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</si>
  <si>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</si>
  <si>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</si>
  <si>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</si>
  <si>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</si>
  <si>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</si>
  <si>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</si>
  <si>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</si>
  <si>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</si>
  <si>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</si>
  <si>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</si>
  <si>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</si>
  <si>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</si>
  <si>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</si>
  <si>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</si>
  <si>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</si>
  <si>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</si>
  <si>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</si>
  <si>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</si>
  <si>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</si>
  <si>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</si>
  <si>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</si>
  <si>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</si>
  <si>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</si>
  <si>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</si>
  <si>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</si>
  <si>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</si>
  <si>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</si>
  <si>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</si>
  <si>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</si>
  <si>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</si>
  <si>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</si>
  <si>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</si>
  <si>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</si>
  <si>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</si>
  <si>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</si>
  <si>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</si>
  <si>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</si>
  <si>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</si>
  <si>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</si>
  <si>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</si>
  <si>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</si>
  <si>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</si>
  <si>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</si>
  <si>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</si>
  <si>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</si>
  <si>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</si>
  <si>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</si>
  <si>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</si>
  <si>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</si>
  <si>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</si>
  <si>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</si>
  <si>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</si>
  <si>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</si>
  <si>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</si>
  <si>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</si>
  <si>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</si>
  <si>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</si>
  <si>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</si>
  <si>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</si>
  <si>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</si>
  <si>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</si>
  <si>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</si>
  <si>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</si>
  <si>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</si>
  <si>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</si>
  <si>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</si>
  <si>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</si>
  <si>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</si>
  <si>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</si>
  <si>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</si>
  <si>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</si>
  <si>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</si>
  <si>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</si>
  <si>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</si>
  <si>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</si>
  <si>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</si>
  <si>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</si>
  <si>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</si>
  <si>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</si>
  <si>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</si>
  <si>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</si>
  <si>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</si>
  <si>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</si>
  <si>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</si>
  <si>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</si>
  <si>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</si>
  <si>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</si>
  <si>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</si>
  <si>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</si>
  <si>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</si>
  <si>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</si>
  <si>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</si>
  <si>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</si>
  <si>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</si>
  <si>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</si>
  <si>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</si>
  <si>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</si>
  <si>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</si>
  <si>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</si>
  <si>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</si>
  <si>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</si>
  <si>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</si>
  <si>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</si>
  <si>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</si>
  <si>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</si>
  <si>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</si>
  <si>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</si>
  <si>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</si>
  <si>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</si>
  <si>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</si>
  <si>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</si>
  <si>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</si>
  <si>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</si>
  <si>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</si>
  <si>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</si>
  <si>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</si>
  <si>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</si>
  <si>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</si>
  <si>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</si>
  <si>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</si>
  <si>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</si>
  <si>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</si>
  <si>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</si>
  <si>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</si>
  <si>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</si>
  <si>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</si>
  <si>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</si>
  <si>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</si>
  <si>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</si>
  <si>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</si>
  <si>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</si>
  <si>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</si>
  <si>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</si>
  <si>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</si>
  <si>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</si>
  <si>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</si>
  <si>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</si>
  <si>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</si>
  <si>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</si>
  <si>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</si>
  <si>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</si>
  <si>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</si>
  <si>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</si>
  <si>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</si>
  <si>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</si>
  <si>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</si>
  <si>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</si>
  <si>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</si>
  <si>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</si>
  <si>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</si>
  <si>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</si>
  <si>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</si>
  <si>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</si>
  <si>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</si>
  <si>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</si>
  <si>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</si>
  <si>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</si>
  <si>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</si>
  <si>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</si>
  <si>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</si>
  <si>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</si>
  <si>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</si>
  <si>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</si>
  <si>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</si>
  <si>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</si>
  <si>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</si>
  <si>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</si>
  <si>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</si>
  <si>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</si>
  <si>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</si>
  <si>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</si>
  <si>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</si>
  <si>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</si>
  <si>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</si>
  <si>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</si>
  <si>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</si>
  <si>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</si>
  <si>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</si>
  <si>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</si>
  <si>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</si>
  <si>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</si>
  <si>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</si>
  <si>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</si>
  <si>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</si>
  <si>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</si>
  <si>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</si>
  <si>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</si>
  <si>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</si>
  <si>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</si>
  <si>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</si>
  <si>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</si>
  <si>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</si>
  <si>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</si>
  <si>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</si>
  <si>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</si>
  <si>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</si>
  <si>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</si>
  <si>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</si>
  <si>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</si>
  <si>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</si>
  <si>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</si>
  <si>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</si>
  <si>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</si>
  <si>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</si>
  <si>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</si>
  <si>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</si>
  <si>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</si>
  <si>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</si>
  <si>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</si>
  <si>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</si>
  <si>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</si>
  <si>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</si>
  <si>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</si>
  <si>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</si>
  <si>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</si>
  <si>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</si>
  <si>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</si>
  <si>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</si>
  <si>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</si>
  <si>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</si>
  <si>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</si>
  <si>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</si>
  <si>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</si>
  <si>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</si>
  <si>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</si>
  <si>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</si>
  <si>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</si>
  <si>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</si>
  <si>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</si>
  <si>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</si>
  <si>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</si>
  <si>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</si>
  <si>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</si>
  <si>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</si>
  <si>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</si>
  <si>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</si>
  <si>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</si>
  <si>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</si>
  <si>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</si>
  <si>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</si>
  <si>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</si>
  <si>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</si>
  <si>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</si>
  <si>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</si>
  <si>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</si>
  <si>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</si>
  <si>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</si>
  <si>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</si>
  <si>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</si>
  <si>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</si>
  <si>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</si>
  <si>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</si>
  <si>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</si>
  <si>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</si>
  <si>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</si>
  <si>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</si>
  <si>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</si>
  <si>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</si>
  <si>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</si>
  <si>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</si>
  <si>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</si>
  <si>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</si>
  <si>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</si>
  <si>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</si>
  <si>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</si>
  <si>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</si>
  <si>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</si>
  <si>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</si>
  <si>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</si>
  <si>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</si>
  <si>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</si>
  <si>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</si>
  <si>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</si>
  <si>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</si>
  <si>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</si>
  <si>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</si>
  <si>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</si>
  <si>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</si>
  <si>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</si>
  <si>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</si>
  <si>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</si>
  <si>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</si>
  <si>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</si>
  <si>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</si>
  <si>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</si>
  <si>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</si>
  <si>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</si>
  <si>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</si>
  <si>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</si>
  <si>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</si>
  <si>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</si>
  <si>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</si>
  <si>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</si>
  <si>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</si>
  <si>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</si>
  <si>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</si>
  <si>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</si>
  <si>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</si>
  <si>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</si>
  <si>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</si>
  <si>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</si>
  <si>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</si>
  <si>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</si>
  <si>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</si>
  <si>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</si>
  <si>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</si>
  <si>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</si>
  <si>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</si>
  <si>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</si>
  <si>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</si>
  <si>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</si>
  <si>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</si>
  <si>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</si>
  <si>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</si>
  <si>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</si>
  <si>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</si>
  <si>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</si>
  <si>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</si>
  <si>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</si>
  <si>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</si>
  <si>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</si>
  <si>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</si>
  <si>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</si>
  <si>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</si>
  <si>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</si>
  <si>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</si>
  <si>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</si>
  <si>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</si>
  <si>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</si>
  <si>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</si>
  <si>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</si>
  <si>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</si>
  <si>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</si>
  <si>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</si>
  <si>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</si>
  <si>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</si>
  <si>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</si>
  <si>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</si>
  <si>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</si>
  <si>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</si>
  <si>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</si>
  <si>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</si>
  <si>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</si>
  <si>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</si>
  <si>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</si>
  <si>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</si>
  <si>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</si>
  <si>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</si>
  <si>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</si>
  <si>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</si>
  <si>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</si>
  <si>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</si>
  <si>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</si>
  <si>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</si>
  <si>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</si>
  <si>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</si>
  <si>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</si>
  <si>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</si>
  <si>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</si>
  <si>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</si>
  <si>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</si>
  <si>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</si>
  <si>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</si>
  <si>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</si>
  <si>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</si>
  <si>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</si>
  <si>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</si>
  <si>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</si>
  <si>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</si>
  <si>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</si>
  <si>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</si>
  <si>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</si>
  <si>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</si>
  <si>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</si>
  <si>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</si>
  <si>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</si>
  <si>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</si>
  <si>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</si>
  <si>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</si>
  <si>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</si>
  <si>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</si>
  <si>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</si>
  <si>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</si>
  <si>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</si>
  <si>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</si>
  <si>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</si>
  <si>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</si>
  <si>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</si>
  <si>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</si>
  <si>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</si>
  <si>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</si>
  <si>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</si>
  <si>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</si>
  <si>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</si>
  <si>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</si>
  <si>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</si>
  <si>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</si>
  <si>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</si>
  <si>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</si>
  <si>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</si>
  <si>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</si>
  <si>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</si>
  <si>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</si>
  <si>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</si>
  <si>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</si>
  <si>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</si>
  <si>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</si>
  <si>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</si>
  <si>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</si>
  <si>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</si>
  <si>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</si>
  <si>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</si>
  <si>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</si>
  <si>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</si>
  <si>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</si>
  <si>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</si>
  <si>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</si>
  <si>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</si>
  <si>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</si>
  <si>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</si>
  <si>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</si>
  <si>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</si>
  <si>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</si>
  <si>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</si>
  <si>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</si>
  <si>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</si>
  <si>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</si>
  <si>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</si>
  <si>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</si>
  <si>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</si>
  <si>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</si>
  <si>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</si>
  <si>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</si>
  <si>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</si>
  <si>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</si>
  <si>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</si>
  <si>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</si>
  <si>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</si>
  <si>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</si>
  <si>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</si>
  <si>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</si>
  <si>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</si>
  <si>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</si>
  <si>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</si>
  <si>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</si>
  <si>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</si>
  <si>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</si>
  <si>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</si>
  <si>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</si>
  <si>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</si>
  <si>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</si>
  <si>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</si>
  <si>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</si>
  <si>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</si>
  <si>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</si>
  <si>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</si>
  <si>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</si>
  <si>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</si>
  <si>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</si>
  <si>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</si>
  <si>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</si>
  <si>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</si>
  <si>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</si>
  <si>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</si>
  <si>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</si>
  <si>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</si>
  <si>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</si>
  <si>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</si>
  <si>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</si>
  <si>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</si>
  <si>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</si>
  <si>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</si>
  <si>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</si>
  <si>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</si>
  <si>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</si>
  <si>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</si>
  <si>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</si>
  <si>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</si>
  <si>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</si>
  <si>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</si>
  <si>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</si>
  <si>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</si>
  <si>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</si>
  <si>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</si>
  <si>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</si>
  <si>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</si>
  <si>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</si>
  <si>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</si>
  <si>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</si>
  <si>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</si>
  <si>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</si>
  <si>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</si>
  <si>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</si>
  <si>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</si>
  <si>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</si>
  <si>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</si>
  <si>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</si>
  <si>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</si>
  <si>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</si>
  <si>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</si>
  <si>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</si>
  <si>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</si>
  <si>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</si>
  <si>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</si>
  <si>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</si>
  <si>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</si>
  <si>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</si>
  <si>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</si>
  <si>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</si>
  <si>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</si>
  <si>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</si>
  <si>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</si>
  <si>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</si>
  <si>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</si>
  <si>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</si>
  <si>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</si>
  <si>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</si>
  <si>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</si>
  <si>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</si>
  <si>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</si>
  <si>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</si>
  <si>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</si>
  <si>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</si>
  <si>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</si>
  <si>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</si>
  <si>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</si>
  <si>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</si>
  <si>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</si>
  <si>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</si>
  <si>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</si>
  <si>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</si>
  <si>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</si>
  <si>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</si>
  <si>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</si>
  <si>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</si>
  <si>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</si>
  <si>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</si>
  <si>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</si>
  <si>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</si>
  <si>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</si>
  <si>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</si>
  <si>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</si>
  <si>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</si>
  <si>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</si>
  <si>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</si>
  <si>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</si>
  <si>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</si>
  <si>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</si>
  <si>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</si>
  <si>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</si>
  <si>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</si>
  <si>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</si>
  <si>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</si>
  <si>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</si>
  <si>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</si>
  <si>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</si>
  <si>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</si>
  <si>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</si>
  <si>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</si>
  <si>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</si>
  <si>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</si>
  <si>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</si>
  <si>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</si>
  <si>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</si>
  <si>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</si>
  <si>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</si>
  <si>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</si>
  <si>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</si>
  <si>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</si>
  <si>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</si>
  <si>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</si>
  <si>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</si>
  <si>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</si>
  <si>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</si>
  <si>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</si>
  <si>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</si>
  <si>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</si>
  <si>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</si>
  <si>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</si>
  <si>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</si>
  <si>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</si>
  <si>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</si>
  <si>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</si>
  <si>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</si>
  <si>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</si>
  <si>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</si>
  <si>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</si>
  <si>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</si>
  <si>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</si>
  <si>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</si>
  <si>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</si>
  <si>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</si>
  <si>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</si>
  <si>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</si>
  <si>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</si>
  <si>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</si>
  <si>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</si>
  <si>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</si>
  <si>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</si>
  <si>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</si>
  <si>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</si>
  <si>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</si>
  <si>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</si>
  <si>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</si>
  <si>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</si>
  <si>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</si>
  <si>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</si>
  <si>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</si>
  <si>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</si>
  <si>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</si>
  <si>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</si>
  <si>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</si>
  <si>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</si>
  <si>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</si>
  <si>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</si>
  <si>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</si>
  <si>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</si>
  <si>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</si>
  <si>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</si>
  <si>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</si>
  <si>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</si>
  <si>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</si>
  <si>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</si>
  <si>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</si>
  <si>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</si>
  <si>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</si>
  <si>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</si>
  <si>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</si>
  <si>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</si>
  <si>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</si>
  <si>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</si>
  <si>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</si>
  <si>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</si>
  <si>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</si>
  <si>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</si>
  <si>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</si>
  <si>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</si>
  <si>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</si>
  <si>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</si>
  <si>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</si>
  <si>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</si>
  <si>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</si>
  <si>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</si>
  <si>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</si>
  <si>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</si>
  <si>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</si>
  <si>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</si>
  <si>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</si>
  <si>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</si>
  <si>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</si>
  <si>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</si>
  <si>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</si>
  <si>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</si>
  <si>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</si>
  <si>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</si>
  <si>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</si>
  <si>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</si>
  <si>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</si>
  <si>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</si>
  <si>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</si>
  <si>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</si>
  <si>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</si>
  <si>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</si>
  <si>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</si>
  <si>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</si>
  <si>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</si>
  <si>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</si>
  <si>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</si>
  <si>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</si>
  <si>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</si>
  <si>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</si>
  <si>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</si>
  <si>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</si>
  <si>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</si>
  <si>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</si>
  <si>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</si>
  <si>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</si>
  <si>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</si>
  <si>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</si>
  <si>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</si>
  <si>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</si>
  <si>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</si>
  <si>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</si>
  <si>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</si>
  <si>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</si>
  <si>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</si>
  <si>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</si>
  <si>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</si>
  <si>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</si>
  <si>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</si>
  <si>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</si>
  <si>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</si>
  <si>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</si>
  <si>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</si>
  <si>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</si>
  <si>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</si>
  <si>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</si>
  <si>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</si>
  <si>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</si>
  <si>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</si>
  <si>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</si>
  <si>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</si>
  <si>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</si>
  <si>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</si>
  <si>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</si>
  <si>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</si>
  <si>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</si>
  <si>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</si>
  <si>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</si>
  <si>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</si>
  <si>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</si>
  <si>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</si>
  <si>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</si>
  <si>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</si>
  <si>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</si>
  <si>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</si>
  <si>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</si>
  <si>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</si>
  <si>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</si>
  <si>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</si>
  <si>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</si>
  <si>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</si>
  <si>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</si>
  <si>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</si>
  <si>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</si>
  <si>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</si>
  <si>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</si>
  <si>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</si>
  <si>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</si>
  <si>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</si>
  <si>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</si>
  <si>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</si>
  <si>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</si>
  <si>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</si>
  <si>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</si>
  <si>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</si>
  <si>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</si>
  <si>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</si>
  <si>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</si>
  <si>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</si>
  <si>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</si>
  <si>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</si>
  <si>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</si>
  <si>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</si>
  <si>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</si>
  <si>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</si>
  <si>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</si>
  <si>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</si>
  <si>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</si>
  <si>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</si>
  <si>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</si>
  <si>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</si>
  <si>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</si>
  <si>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</si>
  <si>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</si>
  <si>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</si>
  <si>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</si>
  <si>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</si>
  <si>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</si>
  <si>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</si>
  <si>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</si>
  <si>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</si>
  <si>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</si>
  <si>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</si>
  <si>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</si>
  <si>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</si>
  <si>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</si>
  <si>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</si>
  <si>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</si>
  <si>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</si>
  <si>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</si>
  <si>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</si>
  <si>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</si>
  <si>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</si>
  <si>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</si>
  <si>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</si>
  <si>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</si>
  <si>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</si>
  <si>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</si>
  <si>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</si>
  <si>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</si>
  <si>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</si>
  <si>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</si>
  <si>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</si>
  <si>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</si>
  <si>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</si>
  <si>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</si>
  <si>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</si>
  <si>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</si>
  <si>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</si>
  <si>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</si>
  <si>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</si>
  <si>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</si>
  <si>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</si>
  <si>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</si>
  <si>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</si>
  <si>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</si>
  <si>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</si>
  <si>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</si>
  <si>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</si>
  <si>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</si>
  <si>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</si>
  <si>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</si>
  <si>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</si>
  <si>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</si>
  <si>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</si>
  <si>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</si>
  <si>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</si>
  <si>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</si>
  <si>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</si>
  <si>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</si>
  <si>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</si>
  <si>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</si>
  <si>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</si>
  <si>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</si>
  <si>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</si>
  <si>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</si>
  <si>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</si>
  <si>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</si>
  <si>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</si>
  <si>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</si>
  <si>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</si>
  <si>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</si>
  <si>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</si>
  <si>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</si>
  <si>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</si>
  <si>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</si>
  <si>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</si>
  <si>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</si>
  <si>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</si>
  <si>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</si>
  <si>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</si>
  <si>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</si>
  <si>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</si>
  <si>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</si>
  <si>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</si>
  <si>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</si>
  <si>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</si>
  <si>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</si>
  <si>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</si>
  <si>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</si>
  <si>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</si>
  <si>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</si>
  <si>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</si>
  <si>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</si>
  <si>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</si>
  <si>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</si>
  <si>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</si>
  <si>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</si>
  <si>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</si>
  <si>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</si>
  <si>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</si>
  <si>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</si>
  <si>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</si>
  <si>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</si>
  <si>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</si>
  <si>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</si>
  <si>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</si>
  <si>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</si>
  <si>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</si>
  <si>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</si>
  <si>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</si>
  <si>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</si>
  <si>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</si>
  <si>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</si>
  <si>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</si>
  <si>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</si>
  <si>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</si>
  <si>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</si>
  <si>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</si>
  <si>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</si>
  <si>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</si>
  <si>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</si>
  <si>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</si>
  <si>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</si>
  <si>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</si>
  <si>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</si>
  <si>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</si>
  <si>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</si>
  <si>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</si>
  <si>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</si>
  <si>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</si>
  <si>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</si>
  <si>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</si>
  <si>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</si>
  <si>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</si>
  <si>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</si>
  <si>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</si>
  <si>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</si>
  <si>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</si>
  <si>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</si>
  <si>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</si>
  <si>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</si>
  <si>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</si>
  <si>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</si>
  <si>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</si>
  <si>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</si>
  <si>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</si>
  <si>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</si>
  <si>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</si>
  <si>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</si>
  <si>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</si>
  <si>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</si>
  <si>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</si>
  <si>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</si>
  <si>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</si>
  <si>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</si>
  <si>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</si>
  <si>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</si>
  <si>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</si>
  <si>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</si>
  <si>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</si>
  <si>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</si>
  <si>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</si>
  <si>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</si>
  <si>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</si>
  <si>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</si>
  <si>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</si>
  <si>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</si>
  <si>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</si>
  <si>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</si>
  <si>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</si>
  <si>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</si>
  <si>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</si>
  <si>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</si>
  <si>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</si>
  <si>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</si>
  <si>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</si>
  <si>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</si>
  <si>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</si>
  <si>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</si>
  <si>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</si>
  <si>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</si>
  <si>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</si>
  <si>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</si>
  <si>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</si>
  <si>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</si>
  <si>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</si>
  <si>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</si>
  <si>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</si>
  <si>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</si>
  <si>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</si>
  <si>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</si>
  <si>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</si>
  <si>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</si>
  <si>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</si>
  <si>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</si>
  <si>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</si>
  <si>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</si>
  <si>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</si>
  <si>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</si>
  <si>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</si>
  <si>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</si>
  <si>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</si>
  <si>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</si>
  <si>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</si>
  <si>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</si>
  <si>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</si>
  <si>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</si>
  <si>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</si>
  <si>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</si>
  <si>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</si>
  <si>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</si>
  <si>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</si>
  <si>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</si>
  <si>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</si>
  <si>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</si>
  <si>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</si>
  <si>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</si>
  <si>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</si>
  <si>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</si>
  <si>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</si>
  <si>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</si>
  <si>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</si>
  <si>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</si>
  <si>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</si>
  <si>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</si>
  <si>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</si>
  <si>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</si>
  <si>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</si>
  <si>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</si>
  <si>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</si>
  <si>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</si>
  <si>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</si>
  <si>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</si>
  <si>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</si>
  <si>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</si>
  <si>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</si>
  <si>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</si>
  <si>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</si>
  <si>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</si>
  <si>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</si>
  <si>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</si>
  <si>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</si>
  <si>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</si>
  <si>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</si>
  <si>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</si>
  <si>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</si>
  <si>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</si>
  <si>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</si>
  <si>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</si>
  <si>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</si>
  <si>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</si>
  <si>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</si>
  <si>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</si>
  <si>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</si>
  <si>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</si>
  <si>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</si>
  <si>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</si>
  <si>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</si>
  <si>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</si>
  <si>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</si>
  <si>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</si>
  <si>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</si>
  <si>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</si>
  <si>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</si>
  <si>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</si>
  <si>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</si>
  <si>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</si>
  <si>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</si>
  <si>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</si>
  <si>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</si>
  <si>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</si>
  <si>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</si>
  <si>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</si>
  <si>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</si>
  <si>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</si>
  <si>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</si>
  <si>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</si>
  <si>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</si>
  <si>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</si>
  <si>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</si>
  <si>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</si>
  <si>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</si>
  <si>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</si>
  <si>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</si>
  <si>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</si>
  <si>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</si>
  <si>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</si>
  <si>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</si>
  <si>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</si>
  <si>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</si>
  <si>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</si>
  <si>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</si>
  <si>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</si>
  <si>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</si>
  <si>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</si>
  <si>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</si>
  <si>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</si>
  <si>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</si>
  <si>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</si>
  <si>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</si>
  <si>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</si>
  <si>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</si>
  <si>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</si>
  <si>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</si>
  <si>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</si>
  <si>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</si>
  <si>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</si>
  <si>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</si>
  <si>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</si>
  <si>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</si>
  <si>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</si>
  <si>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</si>
  <si>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</si>
  <si>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</si>
  <si>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</si>
  <si>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</si>
  <si>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</si>
  <si>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</si>
  <si>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</si>
  <si>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</si>
  <si>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</si>
  <si>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</si>
  <si>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</si>
  <si>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</si>
  <si>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</si>
  <si>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</si>
  <si>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</si>
  <si>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</si>
  <si>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</si>
  <si>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</si>
  <si>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</si>
  <si>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</si>
  <si>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</si>
  <si>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</si>
  <si>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</si>
  <si>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</si>
  <si>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</si>
  <si>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</si>
  <si>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</si>
  <si>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</si>
  <si>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</si>
  <si>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</si>
  <si>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</si>
  <si>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</si>
  <si>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</si>
  <si>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</si>
  <si>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</si>
  <si>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</si>
  <si>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</si>
  <si>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</si>
  <si>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</si>
  <si>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</si>
  <si>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</si>
  <si>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</si>
  <si>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</si>
  <si>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</si>
  <si>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</si>
  <si>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</si>
  <si>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</si>
  <si>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</si>
  <si>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</si>
  <si>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</si>
  <si>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</si>
  <si>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</si>
  <si>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</si>
  <si>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</si>
  <si>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</si>
  <si>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</si>
  <si>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</si>
  <si>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</si>
  <si>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</si>
  <si>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</si>
  <si>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</si>
  <si>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</si>
  <si>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</si>
  <si>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</si>
  <si>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</si>
  <si>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</si>
  <si>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</si>
  <si>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</si>
  <si>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</si>
  <si>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</si>
  <si>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</si>
  <si>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</si>
  <si>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</si>
  <si>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</si>
  <si>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</si>
  <si>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</si>
  <si>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</si>
  <si>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</si>
  <si>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</si>
  <si>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</si>
  <si>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</si>
  <si>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</si>
  <si>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</si>
  <si>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</si>
  <si>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</si>
  <si>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</si>
  <si>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</si>
  <si>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</si>
  <si>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</si>
  <si>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</si>
  <si>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</si>
  <si>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</si>
  <si>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</si>
  <si>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</si>
  <si>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</si>
  <si>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</si>
  <si>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</si>
  <si>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</si>
  <si>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</si>
  <si>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</si>
  <si>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</si>
  <si>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</si>
  <si>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</si>
  <si>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</si>
  <si>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</si>
  <si>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</si>
  <si>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</si>
  <si>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</si>
  <si>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</si>
  <si>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</si>
  <si>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</si>
  <si>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</si>
  <si>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</si>
  <si>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</si>
  <si>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</si>
  <si>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</si>
  <si>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</si>
  <si>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</si>
  <si>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</si>
  <si>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</si>
  <si>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</si>
  <si>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</si>
  <si>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</si>
  <si>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</si>
  <si>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</si>
  <si>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</si>
  <si>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</si>
  <si>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</si>
  <si>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</si>
  <si>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</si>
  <si>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</si>
  <si>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</si>
  <si>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</si>
  <si>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</si>
  <si>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</si>
  <si>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</si>
  <si>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</si>
  <si>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</si>
  <si>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</si>
  <si>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</si>
  <si>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</si>
  <si>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</si>
  <si>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</si>
  <si>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</si>
  <si>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</si>
  <si>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</si>
  <si>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</si>
  <si>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</si>
  <si>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</si>
  <si>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</si>
  <si>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</si>
  <si>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</si>
  <si>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</si>
  <si>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</si>
  <si>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</si>
  <si>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</si>
  <si>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</si>
  <si>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</si>
  <si>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</si>
  <si>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</si>
  <si>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</si>
  <si>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</si>
  <si>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</si>
  <si>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</si>
  <si>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</si>
  <si>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</si>
  <si>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</si>
  <si>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</si>
  <si>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</si>
  <si>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</si>
  <si>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</si>
  <si>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</si>
  <si>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</si>
  <si>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</si>
  <si>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</si>
  <si>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</si>
  <si>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</si>
  <si>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</si>
  <si>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</si>
  <si>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</si>
  <si>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</si>
  <si>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</si>
  <si>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</si>
  <si>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</si>
  <si>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</si>
  <si>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</si>
  <si>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</si>
  <si>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</si>
  <si>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</si>
  <si>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</si>
  <si>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</si>
  <si>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</si>
  <si>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</si>
  <si>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</si>
  <si>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</si>
  <si>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</si>
  <si>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</si>
  <si>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</si>
  <si>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</si>
  <si>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</si>
  <si>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</si>
  <si>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</si>
  <si>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</si>
  <si>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</si>
  <si>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</si>
  <si>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</si>
  <si>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</si>
  <si>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</si>
  <si>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</si>
  <si>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</si>
  <si>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</si>
  <si>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</si>
  <si>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</si>
  <si>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</si>
  <si>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</si>
  <si>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</si>
  <si>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</si>
  <si>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</si>
  <si>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</si>
  <si>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</si>
  <si>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</si>
  <si>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</si>
  <si>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</si>
  <si>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</si>
  <si>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</si>
  <si>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</si>
  <si>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</si>
  <si>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</si>
  <si>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</si>
  <si>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</si>
  <si>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</si>
  <si>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</si>
  <si>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</si>
  <si>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</si>
  <si>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</si>
  <si>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</si>
  <si>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</si>
  <si>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</si>
  <si>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</si>
  <si>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</si>
  <si>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</si>
  <si>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</si>
  <si>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</si>
  <si>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</si>
  <si>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</si>
  <si>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</si>
  <si>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</si>
  <si>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</si>
  <si>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</si>
  <si>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</si>
  <si>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</si>
  <si>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</si>
  <si>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</si>
  <si>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</si>
  <si>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</si>
  <si>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</si>
  <si>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</si>
  <si>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</si>
  <si>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</si>
  <si>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</si>
  <si>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</si>
  <si>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</si>
  <si>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</si>
  <si>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</si>
  <si>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</si>
  <si>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</si>
  <si>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</si>
  <si>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</si>
  <si>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</si>
  <si>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</si>
  <si>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</si>
  <si>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</si>
  <si>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</si>
  <si>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</si>
  <si>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</si>
  <si>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</si>
  <si>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</si>
  <si>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</si>
  <si>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</si>
  <si>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</si>
  <si>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</si>
  <si>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</si>
  <si>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</si>
  <si>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</si>
  <si>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</si>
  <si>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</si>
  <si>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</si>
  <si>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</si>
  <si>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</si>
  <si>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</si>
  <si>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</si>
  <si>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</si>
  <si>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</si>
  <si>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</si>
  <si>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</si>
  <si>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</si>
  <si>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</si>
  <si>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</si>
  <si>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</si>
  <si>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</si>
  <si>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</si>
  <si>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</si>
  <si>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</si>
  <si>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</si>
  <si>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</si>
  <si>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</si>
  <si>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</si>
  <si>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</si>
  <si>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</si>
  <si>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</si>
  <si>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</si>
  <si>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</si>
  <si>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</si>
  <si>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</si>
  <si>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</si>
  <si>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</si>
  <si>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</si>
  <si>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</si>
  <si>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</si>
  <si>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</si>
  <si>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</si>
  <si>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</si>
  <si>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</si>
  <si>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</si>
  <si>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</si>
  <si>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</si>
  <si>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</si>
  <si>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</si>
  <si>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</si>
  <si>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</si>
  <si>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</si>
  <si>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</si>
  <si>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</si>
  <si>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</si>
  <si>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</si>
  <si>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</si>
  <si>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</si>
  <si>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</si>
  <si>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</si>
  <si>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</si>
  <si>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</si>
  <si>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</si>
  <si>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</si>
  <si>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</si>
  <si>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</si>
  <si>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</si>
  <si>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</si>
  <si>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</si>
  <si>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</si>
  <si>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</si>
  <si>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</si>
  <si>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</si>
  <si>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</si>
  <si>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</si>
  <si>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</si>
  <si>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</si>
  <si>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</si>
  <si>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</si>
  <si>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</si>
  <si>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</si>
  <si>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</si>
  <si>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</si>
  <si>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</si>
  <si>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</si>
  <si>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</si>
  <si>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</si>
  <si>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</si>
  <si>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</si>
  <si>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</si>
  <si>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</si>
  <si>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</si>
  <si>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</si>
  <si>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</si>
  <si>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</si>
  <si>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</si>
  <si>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</si>
  <si>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</si>
  <si>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</si>
  <si>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</si>
  <si>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</si>
  <si>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</si>
  <si>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</si>
  <si>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</si>
  <si>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</si>
  <si>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</si>
  <si>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</si>
  <si>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</si>
  <si>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</si>
  <si>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</si>
  <si>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</si>
  <si>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</si>
  <si>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</si>
  <si>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</si>
  <si>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</si>
  <si>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</si>
  <si>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</si>
  <si>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</si>
  <si>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</si>
  <si>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</si>
  <si>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</si>
  <si>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</si>
  <si>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</si>
  <si>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</si>
  <si>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</si>
  <si>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</si>
  <si>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</si>
  <si>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</si>
  <si>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</si>
  <si>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</si>
  <si>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</si>
  <si>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</si>
  <si>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</si>
  <si>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</si>
  <si>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</si>
  <si>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</si>
  <si>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</si>
  <si>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</si>
  <si>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</si>
  <si>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</si>
  <si>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</si>
  <si>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</si>
  <si>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</si>
  <si>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</si>
  <si>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</si>
  <si>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</si>
  <si>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</si>
  <si>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</si>
  <si>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</si>
  <si>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</si>
  <si>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</si>
  <si>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</si>
  <si>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</si>
  <si>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</si>
  <si>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</si>
  <si>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</si>
  <si>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</si>
  <si>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</si>
  <si>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</si>
  <si>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</si>
  <si>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</si>
  <si>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</si>
  <si>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</si>
  <si>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</si>
  <si>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</si>
  <si>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</si>
  <si>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</si>
  <si>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</si>
  <si>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</si>
  <si>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</si>
  <si>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</si>
  <si>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</si>
  <si>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</si>
  <si>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</si>
  <si>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</si>
  <si>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</si>
  <si>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</si>
  <si>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</si>
  <si>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</si>
  <si>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</si>
  <si>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</si>
  <si>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</si>
  <si>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</si>
  <si>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</si>
  <si>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</si>
  <si>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</si>
  <si>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</si>
  <si>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</si>
  <si>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</si>
  <si>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</si>
  <si>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</si>
  <si>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</si>
  <si>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</si>
  <si>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</si>
  <si>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</si>
  <si>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</si>
  <si>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</si>
  <si>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</si>
  <si>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</si>
  <si>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</si>
  <si>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</si>
  <si>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</si>
  <si>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</si>
  <si>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</si>
  <si>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</si>
  <si>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</si>
  <si>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</si>
  <si>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</si>
  <si>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</si>
  <si>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</si>
  <si>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</si>
  <si>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</si>
  <si>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</si>
  <si>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</si>
  <si>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</si>
  <si>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</si>
  <si>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</si>
  <si>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</si>
  <si>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</si>
  <si>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</si>
  <si>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</si>
  <si>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</si>
  <si>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</si>
  <si>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</si>
  <si>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</si>
  <si>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</si>
  <si>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</si>
  <si>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</si>
  <si>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</si>
  <si>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</si>
  <si>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</si>
  <si>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</si>
  <si>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</si>
  <si>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</si>
  <si>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</si>
  <si>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</si>
  <si>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</si>
  <si>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</si>
  <si>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</si>
  <si>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</si>
  <si>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</si>
  <si>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</si>
  <si>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</si>
  <si>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</si>
  <si>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</si>
  <si>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</si>
  <si>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</si>
  <si>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</si>
  <si>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</si>
  <si>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</si>
  <si>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</si>
  <si>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</si>
  <si>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</si>
  <si>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</si>
  <si>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</si>
  <si>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</si>
  <si>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</si>
  <si>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</si>
  <si>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</si>
  <si>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</si>
  <si>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</si>
  <si>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</si>
  <si>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</si>
  <si>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</si>
  <si>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</si>
  <si>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</si>
  <si>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</si>
  <si>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</si>
  <si>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</si>
  <si>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</si>
  <si>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</si>
  <si>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</si>
  <si>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</si>
  <si>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</si>
  <si>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</si>
  <si>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</si>
  <si>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</si>
  <si>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</si>
  <si>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</si>
  <si>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</si>
  <si>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</si>
  <si>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</si>
  <si>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</si>
  <si>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</si>
  <si>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</si>
  <si>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</si>
  <si>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</si>
  <si>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</si>
  <si>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</si>
  <si>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</si>
  <si>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</si>
  <si>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</si>
  <si>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</si>
  <si>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</si>
  <si>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</si>
  <si>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</si>
  <si>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</si>
  <si>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</si>
  <si>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</si>
  <si>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</si>
  <si>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</si>
  <si>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</si>
  <si>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</si>
  <si>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</si>
  <si>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</si>
  <si>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</si>
  <si>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</si>
  <si>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</si>
  <si>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</si>
  <si>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</si>
  <si>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</si>
  <si>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</si>
  <si>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</si>
  <si>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</si>
  <si>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</si>
  <si>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</si>
  <si>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</si>
  <si>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</si>
  <si>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</si>
  <si>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</si>
  <si>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</si>
  <si>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</si>
  <si>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</si>
  <si>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</si>
  <si>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</si>
  <si>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</si>
  <si>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</si>
  <si>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</si>
  <si>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</si>
  <si>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</si>
  <si>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</si>
  <si>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</si>
  <si>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</si>
  <si>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</si>
  <si>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</si>
  <si>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</si>
  <si>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</si>
  <si>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</si>
  <si>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</si>
  <si>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</si>
  <si>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</si>
  <si>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</si>
  <si>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</si>
  <si>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</si>
  <si>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</si>
  <si>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</si>
  <si>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</si>
  <si>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</si>
  <si>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</si>
  <si>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</si>
  <si>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</si>
  <si>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</si>
  <si>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</si>
  <si>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</si>
  <si>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</si>
  <si>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</si>
  <si>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</si>
  <si>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</si>
  <si>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</si>
  <si>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</si>
  <si>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</si>
  <si>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</si>
  <si>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</si>
  <si>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</si>
  <si>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</si>
  <si>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</si>
  <si>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</si>
  <si>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</si>
  <si>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</si>
  <si>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</si>
  <si>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</si>
  <si>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</si>
  <si>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</si>
  <si>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</si>
  <si>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</si>
  <si>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</si>
  <si>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</si>
  <si>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</si>
  <si>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</si>
  <si>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</si>
  <si>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</si>
  <si>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</si>
  <si>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</si>
  <si>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</si>
  <si>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</si>
  <si>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</si>
  <si>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</si>
  <si>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</si>
  <si>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</si>
  <si>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</si>
  <si>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</si>
  <si>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</si>
  <si>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</si>
  <si>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</si>
  <si>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</si>
  <si>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</si>
  <si>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</si>
  <si>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</si>
  <si>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</si>
  <si>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</si>
  <si>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</si>
  <si>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</si>
  <si>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</si>
  <si>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</si>
  <si>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</si>
  <si>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</si>
  <si>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</si>
  <si>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</si>
  <si>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</si>
  <si>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</si>
  <si>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</si>
  <si>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</si>
  <si>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</si>
  <si>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</si>
  <si>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</si>
  <si>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</si>
  <si>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</si>
  <si>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</si>
  <si>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</si>
  <si>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</si>
  <si>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</si>
  <si>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</si>
  <si>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</si>
  <si>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</si>
  <si>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</si>
  <si>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</si>
  <si>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</si>
  <si>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</si>
  <si>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</si>
  <si>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</si>
  <si>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</si>
  <si>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</si>
  <si>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</si>
  <si>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</si>
  <si>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</si>
  <si>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</si>
  <si>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</si>
  <si>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</si>
  <si>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</si>
  <si>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</si>
  <si>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</si>
  <si>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</si>
  <si>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</si>
  <si>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</si>
  <si>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</si>
  <si>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</si>
  <si>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</si>
  <si>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</si>
  <si>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</si>
  <si>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</si>
  <si>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</si>
  <si>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</si>
  <si>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</si>
  <si>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</si>
  <si>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</si>
  <si>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</si>
  <si>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</si>
  <si>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</si>
  <si>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</si>
  <si>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</si>
  <si>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</si>
  <si>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</si>
  <si>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</si>
  <si>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</si>
  <si>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</si>
  <si>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</si>
  <si>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</si>
  <si>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</si>
  <si>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</si>
  <si>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</si>
  <si>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</si>
  <si>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</si>
  <si>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</si>
  <si>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</si>
  <si>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</si>
  <si>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</si>
  <si>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</si>
  <si>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</si>
  <si>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</si>
  <si>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</si>
  <si>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</si>
  <si>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</si>
  <si>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</si>
  <si>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</si>
  <si>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</si>
  <si>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</si>
  <si>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</si>
  <si>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</si>
  <si>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</si>
  <si>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</si>
  <si>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</si>
  <si>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</si>
  <si>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</si>
  <si>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</si>
  <si>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</si>
  <si>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</si>
  <si>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</si>
  <si>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</si>
  <si>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</si>
  <si>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</si>
  <si>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</si>
  <si>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</si>
  <si>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</si>
  <si>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</si>
  <si>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</si>
  <si>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</si>
  <si>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</si>
  <si>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</si>
  <si>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</si>
  <si>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</si>
  <si>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</si>
  <si>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</si>
  <si>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</si>
  <si>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</si>
  <si>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</si>
  <si>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</si>
  <si>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</si>
  <si>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</si>
  <si>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</si>
  <si>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</si>
  <si>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</si>
  <si>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</si>
  <si>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</si>
  <si>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</si>
  <si>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</si>
  <si>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</si>
  <si>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</si>
  <si>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</si>
  <si>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</si>
  <si>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</si>
  <si>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</si>
  <si>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</si>
  <si>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</si>
  <si>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</si>
  <si>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</si>
  <si>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</si>
  <si>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</si>
  <si>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</si>
  <si>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</si>
  <si>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</si>
  <si>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</si>
  <si>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</si>
  <si>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</si>
  <si>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</si>
  <si>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</si>
  <si>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</si>
  <si>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</si>
  <si>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</si>
  <si>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</si>
  <si>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</si>
  <si>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</si>
  <si>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</si>
  <si>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</si>
  <si>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</si>
  <si>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</si>
  <si>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</si>
  <si>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</si>
  <si>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</si>
  <si>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</si>
  <si>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</si>
  <si>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</si>
  <si>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</si>
  <si>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</si>
  <si>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</si>
  <si>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</si>
  <si>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</si>
  <si>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</si>
  <si>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</si>
  <si>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</si>
  <si>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</si>
  <si>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</si>
  <si>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</si>
  <si>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</si>
  <si>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</si>
  <si>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</si>
  <si>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</si>
  <si>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</si>
  <si>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</si>
  <si>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</si>
  <si>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</si>
  <si>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</si>
  <si>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</si>
  <si>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</si>
  <si>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</si>
  <si>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</si>
  <si>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</si>
  <si>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</si>
  <si>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</si>
  <si>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</si>
  <si>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</si>
  <si>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</si>
  <si>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</si>
  <si>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</si>
  <si>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</si>
  <si>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</si>
  <si>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</si>
  <si>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</si>
  <si>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</si>
  <si>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</si>
  <si>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</si>
  <si>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</si>
  <si>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</si>
  <si>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</si>
  <si>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</si>
  <si>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</si>
  <si>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</si>
  <si>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</si>
  <si>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</si>
  <si>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</si>
  <si>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</si>
  <si>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</si>
  <si>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</si>
  <si>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</si>
  <si>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</si>
  <si>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</si>
  <si>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</si>
  <si>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</si>
  <si>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</si>
  <si>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</si>
  <si>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</si>
  <si>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</si>
  <si>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</si>
  <si>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</si>
  <si>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</si>
  <si>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</si>
  <si>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</si>
  <si>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</si>
  <si>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</si>
  <si>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</si>
  <si>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</si>
  <si>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</si>
  <si>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</si>
  <si>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</si>
  <si>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</si>
  <si>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</si>
  <si>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</si>
  <si>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</si>
  <si>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</si>
  <si>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</si>
  <si>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</si>
  <si>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</si>
  <si>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</si>
  <si>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</si>
  <si>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</si>
  <si>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</si>
  <si>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</si>
  <si>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</si>
  <si>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</si>
  <si>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</si>
  <si>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</si>
  <si>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</si>
  <si>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</si>
  <si>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</si>
  <si>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</si>
  <si>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</si>
  <si>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</si>
  <si>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</si>
  <si>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</si>
  <si>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</si>
  <si>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</si>
  <si>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</si>
  <si>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</si>
  <si>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</si>
  <si>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</si>
  <si>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</si>
  <si>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</si>
  <si>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</si>
  <si>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</si>
  <si>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</si>
  <si>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</si>
  <si>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</si>
  <si>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</si>
  <si>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</si>
  <si>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</si>
  <si>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</si>
  <si>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</si>
  <si>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</si>
  <si>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</si>
  <si>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</si>
  <si>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</si>
  <si>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</si>
  <si>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</si>
  <si>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</si>
  <si>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</si>
  <si>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</si>
  <si>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</si>
  <si>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</si>
  <si>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</si>
  <si>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</si>
  <si>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</si>
  <si>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</si>
  <si>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</si>
  <si>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</si>
  <si>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</si>
  <si>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</si>
  <si>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</si>
  <si>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</si>
  <si>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</si>
  <si>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</si>
  <si>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</si>
  <si>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</si>
  <si>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</si>
  <si>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</si>
  <si>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</si>
  <si>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</si>
  <si>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</si>
  <si>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</si>
  <si>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</si>
  <si>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</si>
  <si>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</si>
  <si>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</si>
  <si>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</si>
  <si>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</si>
  <si>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</si>
  <si>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</si>
  <si>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</si>
  <si>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</si>
  <si>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</si>
  <si>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</si>
  <si>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</si>
  <si>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</si>
  <si>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</si>
  <si>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</si>
  <si>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</si>
  <si>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</si>
  <si>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</si>
  <si>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</si>
  <si>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</si>
  <si>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</si>
  <si>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</si>
  <si>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</si>
  <si>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</si>
  <si>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</si>
  <si>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</si>
  <si>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</si>
  <si>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</si>
  <si>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</si>
  <si>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</si>
  <si>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</si>
  <si>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</si>
  <si>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</si>
  <si>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</si>
  <si>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</si>
  <si>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</si>
  <si>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</si>
  <si>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</si>
  <si>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</si>
  <si>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</si>
  <si>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</si>
  <si>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</si>
  <si>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</si>
  <si>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</si>
  <si>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</si>
  <si>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</si>
  <si>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</si>
  <si>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</si>
  <si>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</si>
  <si>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</si>
  <si>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</si>
  <si>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</si>
  <si>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</si>
  <si>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</si>
  <si>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</si>
  <si>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</si>
  <si>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</si>
  <si>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</si>
  <si>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</si>
  <si>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</si>
  <si>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</si>
  <si>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</si>
  <si>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</si>
  <si>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</si>
  <si>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</si>
  <si>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</si>
  <si>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</si>
  <si>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</si>
  <si>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</si>
  <si>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</si>
  <si>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</si>
  <si>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</si>
  <si>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</si>
  <si>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</si>
  <si>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</si>
  <si>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</si>
  <si>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</si>
  <si>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</si>
  <si>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</si>
  <si>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</si>
  <si>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</si>
  <si>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</si>
  <si>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</si>
  <si>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</si>
  <si>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</si>
  <si>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</si>
  <si>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</si>
  <si>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</si>
  <si>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</si>
  <si>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</si>
  <si>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</si>
  <si>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</si>
  <si>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</si>
  <si>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</si>
  <si>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</si>
  <si>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</si>
  <si>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</si>
  <si>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</si>
  <si>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</si>
  <si>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</si>
  <si>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</si>
  <si>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</si>
  <si>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</si>
  <si>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</si>
  <si>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</si>
  <si>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</si>
  <si>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</si>
  <si>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</si>
  <si>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</si>
  <si>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</si>
  <si>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</si>
  <si>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</si>
  <si>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</si>
  <si>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</si>
  <si>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</si>
  <si>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</si>
  <si>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</si>
  <si>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</si>
  <si>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</si>
  <si>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</si>
  <si>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</si>
  <si>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</si>
  <si>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</si>
  <si>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</si>
  <si>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</si>
  <si>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</si>
  <si>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</si>
  <si>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</si>
  <si>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</si>
  <si>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</si>
  <si>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</si>
  <si>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</si>
  <si>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</si>
  <si>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</si>
  <si>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</si>
  <si>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</si>
  <si>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</si>
  <si>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</si>
  <si>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</si>
  <si>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</si>
  <si>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</si>
  <si>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</si>
  <si>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</si>
  <si>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</si>
  <si>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</si>
  <si>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</si>
  <si>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</si>
  <si>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</si>
  <si>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</si>
  <si>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</si>
  <si>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</si>
  <si>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</si>
  <si>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</si>
  <si>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</si>
  <si>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</si>
  <si>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</si>
  <si>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</si>
  <si>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</si>
  <si>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</si>
  <si>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</si>
  <si>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</si>
  <si>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</si>
  <si>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</si>
  <si>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</si>
  <si>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</si>
  <si>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</si>
  <si>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</si>
  <si>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</si>
  <si>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</si>
  <si>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</si>
  <si>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</si>
  <si>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</si>
  <si>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</si>
  <si>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</si>
  <si>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</si>
  <si>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</si>
  <si>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</si>
  <si>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</si>
  <si>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</si>
  <si>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</si>
  <si>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</si>
  <si>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</si>
  <si>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</si>
  <si>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</si>
  <si>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</si>
  <si>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</si>
  <si>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</si>
  <si>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</si>
  <si>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</si>
  <si>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</si>
  <si>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</si>
  <si>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</si>
  <si>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</si>
  <si>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</si>
  <si>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</si>
  <si>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</si>
  <si>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</si>
  <si>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</si>
  <si>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</si>
  <si>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</si>
  <si>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</si>
  <si>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</si>
  <si>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</si>
  <si>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</si>
  <si>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</si>
  <si>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</si>
  <si>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</si>
  <si>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</si>
  <si>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</si>
  <si>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</si>
  <si>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</si>
  <si>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</si>
  <si>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</si>
  <si>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</si>
  <si>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</si>
  <si>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</si>
  <si>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</si>
  <si>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</si>
  <si>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</si>
  <si>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</si>
  <si>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</si>
  <si>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</si>
  <si>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</si>
  <si>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</si>
  <si>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</si>
  <si>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</si>
  <si>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</si>
  <si>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</si>
  <si>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</si>
  <si>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</si>
  <si>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</si>
  <si>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</si>
  <si>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</si>
  <si>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</si>
  <si>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</si>
  <si>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</si>
  <si>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</si>
  <si>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</si>
  <si>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</si>
  <si>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</si>
  <si>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</si>
  <si>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</si>
  <si>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</si>
  <si>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</si>
  <si>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</si>
  <si>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</si>
  <si>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</si>
  <si>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</si>
  <si>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</si>
  <si>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</si>
  <si>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</si>
  <si>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</si>
  <si>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</si>
  <si>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</si>
  <si>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</si>
  <si>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</si>
  <si>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</si>
  <si>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</si>
  <si>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</si>
  <si>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</si>
  <si>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</si>
  <si>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</si>
  <si>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</si>
  <si>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</si>
  <si>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</si>
  <si>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</si>
  <si>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</si>
  <si>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</si>
  <si>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</si>
  <si>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</si>
  <si>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</si>
  <si>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</si>
  <si>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</si>
  <si>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</si>
  <si>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</si>
  <si>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</si>
  <si>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</si>
  <si>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</si>
  <si>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</si>
  <si>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</si>
  <si>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</si>
  <si>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</si>
  <si>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</si>
  <si>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</si>
  <si>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</si>
  <si>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</si>
  <si>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</si>
  <si>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</si>
  <si>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</si>
  <si>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</si>
  <si>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</si>
  <si>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</si>
  <si>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</si>
  <si>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</si>
  <si>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</si>
  <si>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</si>
  <si>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</si>
  <si>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</si>
  <si>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</si>
  <si>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</si>
  <si>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</si>
  <si>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</si>
  <si>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</si>
  <si>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</si>
  <si>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</si>
  <si>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</si>
  <si>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</si>
  <si>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</si>
  <si>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</si>
  <si>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</si>
  <si>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</si>
  <si>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</si>
  <si>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</si>
  <si>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</si>
  <si>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</si>
  <si>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</si>
  <si>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</si>
  <si>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</si>
  <si>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</si>
  <si>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</si>
  <si>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</si>
  <si>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</si>
  <si>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</si>
  <si>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</si>
  <si>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</si>
  <si>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</si>
  <si>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</si>
  <si>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</si>
  <si>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</si>
  <si>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</si>
  <si>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</si>
  <si>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</si>
  <si>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</si>
  <si>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</si>
  <si>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</si>
  <si>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</si>
  <si>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</si>
  <si>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</si>
  <si>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</si>
  <si>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</si>
  <si>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</si>
  <si>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</si>
  <si>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</si>
  <si>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</si>
  <si>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</si>
  <si>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</si>
  <si>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</si>
  <si>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</si>
  <si>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</si>
  <si>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</si>
  <si>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</si>
  <si>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</si>
  <si>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</si>
  <si>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</si>
  <si>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</si>
  <si>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</si>
  <si>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</si>
  <si>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</si>
  <si>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</si>
  <si>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</si>
  <si>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</si>
  <si>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</si>
  <si>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</si>
  <si>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</si>
  <si>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</si>
  <si>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</si>
  <si>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</si>
  <si>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</si>
  <si>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</si>
  <si>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</si>
  <si>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</si>
  <si>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</si>
  <si>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</si>
  <si>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</si>
  <si>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</si>
  <si>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</si>
  <si>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</si>
  <si>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</si>
  <si>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</si>
  <si>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</si>
  <si>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</si>
  <si>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</si>
  <si>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</si>
  <si>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</si>
  <si>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</si>
  <si>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</si>
  <si>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</si>
  <si>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</si>
  <si>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</si>
  <si>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</si>
  <si>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</si>
  <si>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</si>
  <si>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</si>
  <si>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</si>
  <si>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</si>
  <si>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</si>
  <si>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</si>
  <si>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</si>
  <si>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</si>
  <si>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</si>
  <si>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</si>
  <si>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</si>
  <si>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</si>
  <si>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</si>
  <si>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</si>
  <si>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</si>
  <si>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</si>
  <si>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</si>
  <si>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</si>
  <si>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</si>
  <si>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</si>
  <si>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</si>
  <si>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</si>
  <si>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</si>
  <si>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</si>
  <si>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</si>
  <si>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</si>
  <si>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</si>
  <si>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</si>
  <si>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</si>
  <si>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</si>
  <si>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</si>
  <si>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</si>
  <si>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</si>
  <si>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</si>
  <si>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</si>
  <si>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</si>
  <si>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</si>
  <si>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</si>
  <si>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</si>
  <si>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</si>
  <si>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</si>
  <si>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</si>
  <si>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</si>
  <si>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</si>
  <si>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</si>
  <si>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</si>
  <si>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</si>
  <si>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</si>
  <si>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</si>
  <si>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</si>
  <si>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</si>
  <si>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</si>
  <si>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</si>
  <si>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</si>
  <si>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</si>
  <si>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</si>
  <si>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</si>
  <si>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</si>
  <si>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</si>
  <si>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</si>
  <si>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</si>
  <si>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</si>
  <si>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</si>
  <si>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</si>
  <si>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</si>
  <si>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</si>
  <si>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</si>
  <si>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</si>
  <si>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</si>
  <si>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</si>
  <si>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</si>
  <si>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</si>
  <si>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</si>
  <si>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</si>
  <si>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</si>
  <si>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</si>
  <si>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</si>
  <si>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</si>
  <si>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</si>
  <si>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</si>
  <si>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</si>
  <si>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</si>
  <si>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</si>
  <si>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</si>
  <si>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</si>
  <si>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</si>
  <si>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</si>
  <si>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</si>
  <si>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</si>
  <si>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</si>
  <si>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</si>
  <si>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</si>
  <si>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</si>
  <si>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</si>
  <si>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</si>
  <si>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</si>
  <si>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</si>
  <si>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</si>
  <si>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</si>
  <si>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</si>
  <si>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</si>
  <si>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</si>
  <si>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</si>
  <si>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</si>
  <si>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</si>
  <si>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</si>
  <si>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</si>
  <si>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</si>
  <si>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</si>
  <si>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</si>
  <si>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</si>
  <si>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</si>
  <si>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</si>
  <si>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</si>
  <si>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</si>
  <si>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</si>
  <si>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</si>
  <si>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</si>
  <si>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</si>
  <si>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</si>
  <si>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</si>
  <si>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</si>
  <si>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</si>
  <si>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</si>
  <si>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</si>
  <si>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</si>
  <si>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</si>
  <si>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</si>
  <si>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</si>
  <si>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</si>
  <si>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</si>
  <si>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</si>
  <si>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</si>
  <si>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</si>
  <si>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</si>
  <si>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</si>
  <si>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</si>
  <si>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</si>
  <si>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</si>
  <si>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</si>
  <si>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</si>
  <si>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</si>
  <si>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</si>
  <si>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</si>
  <si>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</si>
  <si>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</si>
  <si>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</si>
  <si>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</si>
  <si>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</si>
  <si>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</si>
  <si>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</si>
  <si>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</si>
  <si>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</si>
  <si>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</si>
  <si>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</si>
  <si>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</si>
  <si>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</si>
  <si>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</si>
  <si>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</si>
  <si>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</si>
  <si>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</si>
  <si>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</si>
  <si>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</si>
  <si>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</si>
  <si>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</si>
  <si>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</si>
  <si>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</si>
  <si>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</si>
  <si>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</si>
  <si>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</si>
  <si>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</si>
  <si>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</si>
  <si>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</si>
  <si>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</si>
  <si>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</si>
  <si>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</si>
  <si>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</si>
  <si>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</si>
  <si>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</si>
  <si>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</si>
  <si>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</si>
  <si>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</si>
  <si>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</si>
  <si>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</si>
  <si>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</si>
  <si>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</si>
  <si>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</si>
  <si>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</si>
  <si>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</si>
  <si>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</si>
  <si>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</si>
  <si>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</si>
  <si>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</si>
  <si>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</si>
  <si>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</si>
  <si>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</si>
  <si>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</si>
  <si>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</si>
  <si>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</si>
  <si>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</si>
  <si>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</si>
  <si>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</si>
  <si>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</si>
  <si>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</si>
  <si>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</si>
  <si>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</si>
  <si>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</si>
  <si>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</si>
  <si>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</si>
  <si>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</si>
  <si>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</si>
  <si>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</si>
  <si>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</si>
  <si>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</si>
  <si>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</si>
  <si>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</si>
  <si>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</si>
  <si>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</si>
  <si>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</si>
  <si>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</si>
  <si>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</si>
  <si>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</si>
  <si>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</si>
  <si>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</si>
  <si>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</si>
  <si>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</si>
  <si>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</si>
  <si>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</si>
  <si>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</si>
  <si>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</si>
  <si>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</si>
  <si>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</si>
  <si>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</si>
  <si>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</si>
  <si>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</si>
  <si>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</si>
  <si>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</si>
  <si>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</si>
  <si>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</si>
  <si>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</si>
  <si>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</si>
  <si>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</si>
  <si>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</si>
  <si>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</si>
  <si>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</si>
  <si>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</si>
  <si>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</si>
  <si>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</si>
  <si>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</si>
  <si>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</si>
  <si>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</si>
  <si>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</si>
  <si>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</si>
  <si>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</si>
  <si>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</si>
  <si>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</si>
  <si>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</si>
  <si>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</si>
  <si>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</si>
  <si>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</si>
  <si>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</si>
  <si>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</si>
  <si>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</si>
  <si>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</si>
  <si>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</si>
  <si>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</si>
  <si>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</si>
  <si>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</si>
  <si>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</si>
  <si>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</si>
  <si>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</si>
  <si>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</si>
  <si>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</si>
  <si>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</si>
  <si>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</si>
  <si>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</si>
  <si>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</si>
  <si>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</si>
  <si>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</si>
  <si>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</si>
  <si>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</si>
  <si>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</si>
  <si>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</si>
  <si>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</si>
  <si>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</si>
  <si>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</si>
  <si>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</si>
  <si>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</si>
  <si>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</si>
  <si>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</si>
  <si>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</si>
  <si>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</si>
  <si>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</si>
  <si>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</si>
  <si>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</si>
  <si>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</si>
  <si>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</si>
  <si>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</si>
  <si>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</si>
  <si>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</si>
  <si>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</si>
  <si>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</si>
  <si>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</si>
  <si>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</si>
  <si>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</si>
  <si>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</si>
  <si>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</si>
  <si>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</si>
  <si>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</si>
  <si>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</si>
  <si>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</si>
  <si>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</si>
  <si>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</si>
  <si>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</si>
  <si>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</si>
  <si>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</si>
  <si>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</si>
  <si>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</si>
  <si>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</si>
  <si>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</si>
  <si>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</si>
  <si>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</si>
  <si>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</si>
  <si>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</si>
  <si>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</si>
  <si>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</si>
  <si>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</si>
  <si>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</si>
  <si>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</si>
  <si>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</si>
  <si>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</si>
  <si>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</si>
  <si>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</si>
  <si>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</si>
  <si>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</si>
  <si>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</si>
  <si>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</si>
  <si>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</si>
  <si>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</si>
  <si>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</si>
  <si>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</si>
  <si>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</si>
  <si>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</si>
  <si>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</si>
  <si>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</si>
  <si>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</si>
  <si>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</si>
  <si>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</si>
  <si>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</si>
  <si>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</si>
  <si>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</si>
  <si>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</si>
  <si>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</si>
  <si>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</si>
  <si>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</si>
  <si>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</si>
  <si>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</si>
  <si>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</si>
  <si>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</si>
  <si>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</si>
  <si>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</si>
  <si>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</si>
  <si>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</si>
  <si>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</si>
  <si>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</si>
  <si>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</si>
  <si>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</si>
  <si>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</si>
  <si>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</si>
  <si>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</si>
  <si>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</si>
  <si>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</si>
  <si>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</si>
  <si>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</si>
  <si>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</si>
  <si>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</si>
  <si>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</si>
  <si>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</si>
  <si>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</si>
  <si>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</si>
  <si>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</si>
  <si>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</si>
  <si>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</si>
  <si>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</si>
  <si>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</si>
  <si>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</si>
  <si>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</si>
  <si>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</si>
  <si>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</si>
  <si>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</si>
  <si>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</si>
  <si>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</si>
  <si>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</si>
  <si>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</si>
  <si>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</si>
  <si>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</si>
  <si>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</si>
  <si>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</si>
  <si>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</si>
  <si>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</si>
  <si>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</si>
  <si>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</si>
  <si>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</si>
  <si>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</si>
  <si>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</si>
  <si>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</si>
  <si>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</si>
  <si>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</si>
  <si>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</si>
  <si>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</si>
  <si>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</si>
  <si>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</si>
  <si>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</si>
  <si>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</si>
  <si>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</si>
  <si>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</si>
  <si>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</si>
  <si>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</si>
  <si>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</si>
  <si>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</si>
  <si>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</si>
  <si>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</si>
  <si>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</si>
  <si>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</si>
  <si>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</si>
  <si>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</si>
  <si>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</si>
  <si>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</si>
  <si>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</si>
  <si>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</si>
  <si>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</si>
  <si>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</si>
  <si>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</si>
  <si>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</si>
  <si>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</si>
  <si>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</si>
  <si>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</si>
  <si>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</si>
  <si>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</si>
  <si>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</si>
  <si>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</si>
  <si>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</si>
  <si>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</si>
  <si>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</si>
  <si>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</si>
  <si>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</si>
  <si>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</si>
  <si>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</si>
  <si>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</si>
  <si>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</si>
  <si>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</si>
  <si>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</si>
  <si>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</si>
  <si>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</si>
  <si>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</si>
  <si>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</si>
  <si>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</si>
  <si>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</si>
  <si>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</si>
  <si>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</si>
  <si>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</si>
  <si>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</si>
  <si>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</si>
  <si>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</si>
  <si>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</si>
  <si>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</si>
  <si>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</si>
  <si>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</si>
  <si>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</si>
  <si>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</si>
  <si>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</si>
  <si>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</si>
  <si>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</si>
  <si>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</si>
  <si>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</si>
  <si>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</si>
  <si>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</si>
  <si>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</si>
  <si>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</si>
  <si>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</si>
  <si>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</si>
  <si>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</si>
  <si>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</si>
  <si>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</si>
  <si>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</si>
  <si>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</si>
  <si>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</si>
  <si>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</si>
  <si>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</si>
  <si>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</si>
  <si>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</si>
  <si>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</si>
  <si>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</si>
  <si>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</si>
  <si>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</si>
  <si>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</si>
  <si>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</si>
  <si>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</si>
  <si>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</si>
  <si>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</si>
  <si>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</si>
  <si>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</si>
  <si>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</si>
  <si>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</si>
  <si>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</si>
  <si>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</si>
  <si>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</si>
  <si>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</si>
  <si>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</si>
  <si>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</si>
  <si>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</si>
  <si>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</si>
  <si>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</si>
  <si>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</si>
  <si>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</si>
  <si>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</si>
  <si>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</si>
  <si>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</si>
  <si>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</si>
  <si>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</si>
  <si>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</si>
  <si>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</si>
  <si>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</si>
  <si>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</si>
  <si>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</si>
  <si>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</si>
  <si>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</si>
  <si>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</si>
  <si>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</si>
  <si>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</si>
  <si>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</si>
  <si>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</si>
  <si>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</si>
  <si>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</si>
  <si>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</si>
  <si>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</si>
  <si>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</si>
  <si>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</si>
  <si>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</si>
  <si>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</si>
  <si>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</si>
  <si>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</si>
  <si>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</si>
  <si>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</si>
  <si>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</si>
  <si>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</si>
  <si>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</si>
  <si>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</si>
  <si>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</si>
  <si>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</si>
  <si>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</si>
  <si>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</si>
  <si>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</si>
  <si>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</si>
  <si>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</si>
  <si>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</si>
  <si>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</si>
  <si>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</si>
  <si>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</si>
  <si>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</si>
  <si>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</si>
  <si>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</si>
  <si>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</si>
  <si>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</si>
  <si>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</si>
  <si>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</si>
  <si>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</si>
  <si>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</si>
  <si>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</si>
  <si>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</si>
  <si>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</si>
  <si>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</si>
  <si>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</si>
  <si>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</si>
  <si>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</si>
  <si>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</si>
  <si>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</si>
  <si>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</si>
  <si>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</si>
  <si>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</si>
  <si>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</si>
  <si>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</si>
  <si>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</si>
  <si>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</si>
  <si>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</si>
  <si>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</si>
  <si>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</si>
  <si>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</si>
  <si>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</si>
  <si>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</si>
  <si>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</si>
  <si>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</si>
  <si>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</si>
  <si>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</si>
  <si>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</si>
  <si>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</si>
  <si>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</si>
  <si>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</si>
  <si>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</si>
  <si>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</si>
  <si>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</si>
  <si>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</si>
  <si>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</si>
  <si>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</si>
  <si>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</si>
  <si>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</si>
  <si>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</si>
  <si>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</si>
  <si>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</si>
  <si>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</si>
  <si>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</si>
  <si>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</si>
  <si>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</si>
  <si>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</si>
  <si>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</si>
  <si>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</si>
  <si>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</si>
  <si>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</si>
  <si>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</si>
  <si>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</si>
  <si>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</si>
  <si>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</si>
  <si>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</si>
  <si>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</si>
  <si>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</si>
  <si>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</si>
  <si>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</si>
  <si>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</si>
  <si>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</si>
  <si>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</si>
  <si>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</si>
  <si>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</si>
  <si>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</si>
  <si>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</si>
  <si>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</si>
  <si>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</si>
  <si>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</si>
  <si>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</si>
  <si>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</si>
  <si>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</si>
  <si>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</si>
  <si>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</si>
  <si>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</si>
  <si>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</si>
  <si>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</si>
  <si>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</si>
  <si>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</si>
  <si>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</si>
  <si>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</si>
  <si>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</si>
  <si>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</si>
  <si>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</si>
  <si>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</si>
  <si>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</si>
  <si>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</si>
  <si>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</si>
  <si>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</si>
  <si>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</si>
  <si>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</si>
  <si>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</si>
  <si>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</si>
  <si>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</si>
  <si>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</si>
  <si>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</si>
  <si>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</si>
  <si>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</si>
  <si>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</si>
  <si>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</si>
  <si>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</si>
  <si>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</si>
  <si>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</si>
  <si>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</si>
  <si>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</si>
  <si>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</si>
  <si>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</si>
  <si>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</si>
  <si>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</si>
  <si>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</si>
  <si>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</si>
  <si>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</si>
  <si>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</si>
  <si>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</si>
  <si>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</si>
  <si>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</si>
  <si>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</si>
  <si>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</si>
  <si>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</si>
  <si>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</si>
  <si>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</si>
  <si>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</si>
  <si>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</si>
  <si>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</si>
  <si>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</si>
  <si>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</si>
  <si>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</si>
  <si>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</si>
  <si>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</si>
  <si>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</si>
  <si>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</si>
  <si>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</si>
  <si>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</si>
  <si>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</si>
  <si>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</si>
  <si>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</si>
  <si>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</si>
  <si>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</si>
  <si>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</si>
  <si>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</si>
  <si>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</si>
  <si>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</si>
  <si>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</si>
  <si>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</si>
  <si>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</si>
  <si>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</si>
  <si>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</si>
  <si>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</si>
  <si>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</si>
  <si>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</si>
  <si>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</si>
  <si>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</si>
  <si>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</si>
  <si>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</si>
  <si>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</si>
  <si>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</si>
  <si>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</si>
  <si>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</si>
  <si>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</si>
  <si>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</si>
  <si>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</si>
  <si>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</si>
  <si>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</si>
  <si>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</si>
  <si>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</si>
  <si>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</si>
  <si>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</si>
  <si>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</si>
  <si>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</si>
  <si>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</si>
  <si>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</si>
  <si>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</si>
  <si>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</si>
  <si>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</si>
  <si>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</si>
  <si>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</si>
  <si>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</si>
  <si>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</si>
  <si>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</si>
  <si>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</si>
  <si>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</si>
  <si>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</si>
  <si>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</si>
  <si>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</si>
  <si>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</si>
  <si>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</si>
  <si>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</si>
  <si>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</si>
  <si>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</si>
  <si>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</si>
  <si>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</si>
  <si>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</si>
  <si>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</si>
  <si>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</si>
  <si>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</si>
  <si>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</si>
  <si>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</si>
  <si>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</si>
  <si>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</si>
  <si>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</si>
  <si>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</si>
  <si>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</si>
  <si>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</si>
  <si>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</si>
  <si>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</si>
  <si>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</si>
  <si>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</si>
  <si>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</si>
  <si>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</si>
  <si>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</si>
  <si>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</si>
  <si>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</si>
  <si>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</si>
  <si>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</si>
  <si>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</si>
  <si>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</si>
  <si>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</si>
  <si>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</si>
  <si>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</si>
  <si>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</si>
  <si>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</si>
  <si>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</si>
  <si>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</si>
  <si>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</si>
  <si>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</si>
  <si>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</si>
  <si>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</si>
  <si>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</si>
  <si>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</si>
  <si>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</si>
  <si>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</si>
  <si>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</si>
  <si>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</si>
  <si>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</si>
  <si>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</si>
  <si>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</si>
  <si>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</si>
  <si>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</si>
  <si>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</si>
  <si>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</si>
  <si>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</si>
  <si>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</si>
  <si>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</si>
  <si>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</si>
  <si>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</si>
  <si>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</si>
  <si>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</si>
  <si>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</si>
  <si>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</si>
  <si>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</si>
  <si>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</si>
  <si>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</si>
  <si>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</si>
  <si>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</si>
  <si>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</si>
  <si>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</si>
  <si>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</si>
  <si>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</si>
  <si>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</si>
  <si>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</si>
  <si>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</si>
  <si>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</si>
  <si>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</si>
  <si>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</si>
  <si>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</si>
  <si>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</si>
  <si>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</si>
  <si>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</si>
  <si>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</si>
  <si>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</si>
  <si>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</si>
  <si>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</si>
  <si>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</si>
  <si>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</si>
  <si>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</si>
  <si>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</si>
  <si>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</si>
  <si>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</si>
  <si>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</si>
  <si>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</si>
  <si>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</si>
  <si>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</si>
  <si>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</si>
  <si>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</si>
  <si>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</si>
  <si>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</si>
  <si>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</si>
  <si>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</si>
  <si>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</si>
  <si>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</si>
  <si>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</si>
  <si>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</si>
  <si>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</si>
  <si>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</si>
  <si>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</si>
  <si>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</si>
  <si>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</si>
  <si>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</si>
  <si>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</si>
  <si>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</si>
  <si>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</si>
  <si>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</si>
  <si>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</si>
  <si>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</si>
  <si>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</si>
  <si>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</si>
  <si>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</si>
  <si>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</si>
  <si>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</si>
  <si>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</si>
  <si>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</si>
  <si>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</si>
  <si>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</si>
  <si>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</si>
  <si>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</si>
  <si>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</si>
  <si>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</si>
  <si>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</si>
  <si>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</si>
  <si>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</si>
  <si>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</si>
  <si>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</si>
  <si>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</si>
  <si>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</si>
  <si>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</si>
  <si>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</si>
  <si>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</si>
  <si>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</si>
  <si>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</si>
  <si>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</si>
  <si>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</si>
  <si>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</si>
  <si>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</si>
  <si>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</si>
  <si>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</si>
  <si>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</si>
  <si>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</si>
  <si>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</si>
  <si>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</si>
  <si>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</si>
  <si>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</si>
  <si>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</si>
  <si>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</si>
  <si>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</si>
  <si>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</si>
  <si>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</si>
  <si>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</si>
  <si>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</si>
  <si>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</si>
  <si>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</si>
  <si>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</si>
  <si>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</si>
  <si>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</si>
  <si>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</si>
  <si>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</si>
  <si>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</si>
  <si>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</si>
  <si>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</si>
  <si>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</si>
  <si>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</si>
  <si>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</si>
  <si>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</si>
  <si>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</si>
  <si>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</si>
  <si>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</si>
  <si>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</si>
  <si>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</si>
  <si>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</si>
  <si>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</si>
  <si>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</si>
  <si>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</si>
  <si>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</si>
  <si>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</si>
  <si>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</si>
  <si>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</si>
  <si>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</si>
  <si>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</si>
  <si>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</si>
  <si>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</si>
  <si>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</si>
  <si>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</si>
  <si>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</si>
  <si>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</si>
  <si>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</si>
  <si>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</si>
  <si>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</si>
  <si>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</si>
  <si>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</si>
  <si>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</si>
  <si>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</si>
  <si>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</si>
  <si>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</si>
  <si>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</si>
  <si>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</si>
  <si>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</si>
  <si>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</si>
  <si>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</si>
  <si>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</si>
  <si>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</si>
  <si>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</si>
  <si>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</si>
  <si>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</si>
  <si>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</si>
  <si>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</si>
  <si>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</si>
  <si>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</si>
  <si>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</si>
  <si>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</si>
  <si>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</si>
  <si>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</si>
  <si>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</si>
  <si>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</si>
  <si>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</si>
  <si>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</si>
  <si>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</si>
  <si>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</si>
  <si>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</si>
  <si>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</si>
  <si>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</si>
  <si>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</si>
  <si>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</si>
  <si>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</si>
  <si>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</si>
  <si>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</si>
  <si>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</si>
  <si>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</si>
  <si>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</si>
  <si>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</si>
  <si>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</si>
  <si>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</si>
  <si>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</si>
  <si>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</si>
  <si>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</si>
  <si>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</si>
  <si>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</si>
  <si>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</si>
  <si>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</si>
  <si>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</si>
  <si>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</si>
  <si>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</si>
  <si>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</si>
  <si>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</si>
  <si>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</si>
  <si>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</si>
  <si>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</si>
  <si>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</si>
  <si>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</si>
  <si>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</si>
  <si>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</si>
  <si>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</si>
  <si>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</si>
  <si>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</si>
  <si>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</si>
  <si>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</si>
  <si>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</si>
  <si>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</si>
  <si>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</si>
  <si>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</si>
  <si>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</si>
  <si>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</si>
  <si>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</si>
  <si>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</si>
  <si>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</si>
  <si>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</si>
  <si>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</si>
  <si>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</si>
  <si>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</si>
  <si>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</si>
  <si>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</si>
  <si>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</si>
  <si>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</si>
  <si>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</si>
  <si>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</si>
  <si>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</si>
  <si>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</si>
  <si>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</si>
  <si>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</si>
  <si>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</si>
  <si>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</si>
  <si>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</si>
  <si>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</si>
  <si>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</si>
  <si>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</si>
  <si>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</si>
  <si>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</si>
  <si>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</si>
  <si>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</si>
  <si>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</si>
  <si>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</si>
  <si>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</si>
  <si>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</si>
  <si>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</si>
  <si>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</si>
  <si>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</si>
  <si>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</si>
  <si>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</si>
  <si>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</si>
  <si>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</si>
  <si>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</si>
  <si>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</si>
  <si>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</si>
  <si>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</si>
  <si>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</si>
  <si>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</si>
  <si>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</si>
  <si>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</si>
  <si>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</si>
  <si>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</si>
  <si>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</si>
  <si>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</si>
  <si>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</si>
  <si>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</si>
  <si>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</si>
  <si>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</si>
  <si>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</si>
  <si>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</si>
  <si>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</si>
  <si>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</si>
  <si>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</si>
  <si>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</si>
  <si>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</si>
  <si>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</si>
  <si>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</si>
  <si>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</si>
  <si>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</si>
  <si>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</si>
  <si>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</si>
  <si>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</si>
  <si>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</si>
  <si>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</si>
  <si>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</si>
  <si>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</si>
  <si>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</si>
  <si>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</si>
  <si>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</si>
  <si>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</si>
  <si>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</si>
  <si>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</si>
  <si>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</si>
  <si>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</si>
  <si>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</si>
  <si>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</si>
  <si>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</si>
  <si>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</si>
  <si>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</si>
  <si>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</si>
  <si>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</si>
  <si>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</si>
  <si>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</si>
  <si>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</si>
  <si>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</si>
  <si>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</si>
  <si>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</si>
  <si>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</si>
  <si>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</si>
  <si>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</si>
  <si>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</si>
  <si>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</si>
  <si>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</si>
  <si>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</si>
  <si>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</si>
  <si>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</si>
  <si>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</si>
  <si>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</si>
  <si>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</si>
  <si>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</si>
  <si>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</si>
  <si>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</si>
  <si>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</si>
  <si>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</si>
  <si>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</si>
  <si>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</si>
  <si>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</si>
  <si>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</si>
  <si>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</si>
  <si>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</si>
  <si>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</si>
  <si>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</si>
  <si>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</si>
  <si>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</si>
  <si>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</si>
  <si>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</si>
  <si>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</si>
  <si>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</si>
  <si>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</si>
  <si>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</si>
  <si>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</si>
  <si>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</si>
  <si>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</si>
  <si>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</si>
  <si>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</si>
  <si>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</si>
  <si>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</si>
  <si>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</si>
  <si>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</si>
  <si>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</si>
  <si>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</si>
  <si>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</si>
  <si>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</si>
  <si>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</si>
  <si>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</si>
  <si>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</si>
  <si>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</si>
  <si>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</si>
  <si>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</si>
  <si>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</si>
  <si>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</si>
  <si>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</si>
  <si>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</si>
  <si>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</si>
  <si>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</si>
  <si>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</si>
  <si>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</si>
  <si>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</si>
  <si>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</si>
  <si>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</si>
  <si>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</si>
  <si>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</si>
  <si>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</si>
  <si>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</si>
  <si>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</si>
  <si>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</si>
  <si>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</si>
  <si>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</si>
  <si>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</si>
  <si>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</si>
  <si>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</si>
  <si>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</si>
  <si>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</si>
  <si>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</si>
  <si>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</si>
  <si>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</si>
  <si>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</si>
  <si>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</si>
  <si>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</si>
  <si>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</si>
  <si>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</si>
  <si>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</si>
  <si>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</si>
  <si>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</si>
  <si>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</si>
  <si>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</si>
  <si>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</si>
  <si>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</si>
  <si>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</si>
  <si>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</si>
  <si>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</si>
  <si>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</si>
  <si>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</si>
  <si>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</si>
  <si>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</si>
  <si>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</si>
  <si>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</si>
  <si>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</si>
  <si>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</si>
  <si>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</si>
  <si>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</si>
  <si>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</si>
  <si>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</si>
  <si>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</si>
  <si>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</si>
  <si>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</si>
  <si>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</si>
  <si>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</si>
  <si>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</si>
  <si>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</si>
  <si>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</si>
  <si>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</si>
  <si>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</si>
  <si>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</si>
  <si>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</si>
  <si>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</si>
  <si>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</si>
  <si>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</si>
  <si>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</si>
  <si>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</si>
  <si>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</si>
  <si>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</si>
  <si>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</si>
  <si>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</si>
  <si>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</si>
  <si>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</si>
  <si>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</si>
  <si>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</si>
  <si>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</si>
  <si>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</si>
  <si>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</si>
  <si>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</si>
  <si>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</si>
  <si>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</si>
  <si>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</si>
  <si>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</si>
  <si>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</si>
  <si>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</si>
  <si>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</si>
  <si>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</si>
  <si>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</si>
  <si>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</si>
  <si>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</si>
  <si>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</si>
  <si>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</si>
  <si>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</si>
  <si>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</si>
  <si>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</si>
  <si>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</si>
  <si>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</si>
  <si>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</si>
  <si>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</si>
  <si>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</si>
  <si>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</si>
  <si>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</si>
  <si>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</si>
  <si>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</si>
  <si>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</si>
  <si>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</si>
  <si>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</si>
  <si>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</si>
  <si>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</si>
  <si>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</si>
  <si>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</si>
  <si>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</si>
  <si>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</si>
  <si>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</si>
  <si>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</si>
  <si>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</si>
  <si>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</si>
  <si>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</si>
  <si>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</si>
  <si>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</si>
  <si>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</si>
  <si>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</si>
  <si>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</si>
  <si>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</si>
  <si>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</si>
  <si>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</si>
  <si>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</si>
  <si>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</si>
  <si>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</si>
  <si>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</si>
  <si>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</si>
  <si>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</si>
  <si>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</si>
  <si>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</si>
  <si>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</si>
  <si>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</si>
  <si>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</si>
  <si>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</si>
  <si>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</si>
  <si>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</si>
  <si>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</si>
  <si>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</si>
  <si>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</si>
  <si>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</si>
  <si>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</si>
  <si>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</si>
  <si>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</si>
  <si>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</si>
  <si>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</si>
  <si>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</si>
  <si>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</si>
  <si>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</si>
  <si>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</si>
  <si>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</si>
  <si>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</si>
  <si>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</si>
  <si>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</si>
  <si>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</si>
  <si>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</si>
  <si>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</si>
  <si>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</si>
  <si>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</si>
  <si>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</si>
  <si>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</si>
  <si>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</si>
  <si>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</si>
  <si>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</si>
  <si>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</si>
  <si>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</si>
  <si>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</si>
  <si>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</si>
  <si>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</si>
  <si>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</si>
  <si>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</si>
  <si>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</si>
  <si>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</si>
  <si>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</si>
  <si>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</si>
  <si>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</si>
  <si>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</si>
  <si>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</si>
  <si>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</si>
  <si>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</si>
  <si>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</si>
  <si>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</si>
  <si>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</si>
  <si>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</si>
  <si>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</si>
  <si>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</si>
  <si>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</si>
  <si>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</si>
  <si>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</si>
  <si>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</si>
  <si>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</si>
  <si>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</si>
  <si>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</si>
  <si>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</si>
  <si>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</si>
  <si>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</si>
  <si>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</si>
  <si>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</si>
  <si>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</si>
  <si>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</si>
  <si>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</si>
  <si>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</si>
  <si>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</si>
  <si>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</si>
  <si>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</si>
  <si>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</si>
  <si>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</si>
  <si>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</si>
  <si>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</si>
  <si>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</si>
  <si>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</si>
  <si>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</si>
  <si>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</si>
  <si>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</si>
  <si>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</si>
  <si>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</si>
  <si>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</si>
  <si>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</si>
  <si>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</si>
  <si>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</si>
  <si>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</si>
  <si>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</si>
  <si>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</si>
  <si>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</si>
  <si>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</si>
  <si>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</si>
  <si>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</si>
  <si>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</si>
  <si>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</si>
  <si>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</si>
  <si>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</si>
  <si>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</si>
  <si>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</si>
  <si>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</si>
  <si>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</si>
  <si>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</si>
  <si>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</si>
  <si>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</si>
  <si>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</si>
  <si>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</si>
  <si>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</si>
  <si>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</si>
  <si>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</si>
  <si>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</si>
  <si>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</si>
  <si>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</si>
  <si>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</si>
  <si>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</si>
  <si>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</si>
  <si>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</si>
  <si>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</si>
  <si>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</si>
  <si>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</si>
  <si>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</si>
  <si>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</si>
  <si>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</si>
  <si>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</si>
  <si>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</si>
  <si>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</si>
  <si>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</si>
  <si>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</si>
  <si>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</si>
  <si>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</si>
  <si>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</si>
  <si>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</si>
  <si>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</si>
  <si>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</si>
  <si>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</si>
  <si>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</si>
  <si>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</si>
  <si>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</si>
  <si>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</si>
  <si>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</si>
  <si>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</si>
  <si>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</si>
  <si>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</si>
  <si>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</si>
  <si>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</si>
  <si>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</si>
  <si>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</si>
  <si>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</si>
  <si>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</si>
  <si>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</si>
  <si>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</si>
  <si>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</si>
  <si>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</si>
  <si>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</si>
  <si>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</si>
  <si>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</si>
  <si>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</si>
  <si>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</si>
  <si>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</si>
  <si>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</si>
  <si>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</si>
  <si>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</si>
  <si>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</si>
  <si>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</si>
  <si>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</si>
  <si>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</si>
  <si>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</si>
  <si>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</si>
  <si>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</si>
  <si>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</si>
  <si>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</si>
  <si>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</si>
  <si>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</si>
  <si>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</si>
  <si>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</si>
  <si>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</si>
  <si>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</si>
  <si>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</si>
  <si>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</si>
  <si>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</si>
  <si>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</si>
  <si>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</si>
  <si>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</si>
  <si>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</si>
  <si>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</si>
  <si>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</si>
  <si>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</si>
  <si>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</si>
  <si>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</si>
  <si>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</si>
  <si>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</si>
  <si>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</si>
  <si>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</si>
  <si>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</si>
  <si>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</si>
  <si>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</si>
  <si>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</si>
  <si>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</si>
  <si>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</si>
  <si>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</si>
  <si>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</si>
  <si>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</si>
  <si>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</si>
  <si>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</si>
  <si>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</si>
  <si>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</si>
  <si>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</si>
  <si>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</si>
  <si>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</si>
  <si>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</si>
  <si>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</si>
  <si>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</si>
  <si>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</si>
  <si>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</si>
  <si>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</si>
  <si>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</si>
  <si>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</si>
  <si>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</si>
  <si>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</si>
  <si>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</si>
  <si>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</si>
  <si>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</si>
  <si>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</si>
  <si>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</si>
  <si>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</si>
  <si>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</si>
  <si>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</si>
  <si>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</si>
  <si>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</si>
  <si>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</si>
  <si>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</si>
  <si>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</si>
  <si>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</si>
  <si>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</si>
  <si>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</si>
  <si>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</si>
  <si>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</si>
  <si>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</si>
  <si>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</si>
  <si>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</si>
  <si>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</si>
  <si>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</si>
  <si>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</si>
  <si>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</si>
  <si>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</si>
  <si>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</si>
  <si>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</si>
  <si>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</si>
  <si>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</si>
  <si>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</si>
  <si>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</si>
  <si>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</si>
  <si>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</si>
  <si>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</si>
  <si>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</si>
  <si>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</si>
  <si>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</si>
  <si>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</si>
  <si>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</si>
  <si>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</si>
  <si>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</si>
  <si>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</si>
  <si>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</si>
  <si>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</si>
  <si>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</si>
  <si>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</si>
  <si>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</si>
  <si>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</si>
  <si>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</si>
  <si>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</si>
  <si>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</si>
  <si>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</si>
  <si>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</si>
  <si>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</si>
  <si>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</si>
  <si>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</si>
  <si>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</si>
  <si>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</si>
  <si>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</si>
  <si>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</si>
  <si>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</si>
  <si>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</si>
  <si>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</si>
  <si>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</si>
  <si>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</si>
  <si>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</si>
  <si>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</si>
  <si>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</si>
  <si>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</si>
  <si>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</si>
  <si>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</si>
  <si>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</si>
  <si>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</si>
  <si>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</si>
  <si>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</si>
  <si>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</si>
  <si>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</si>
  <si>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</si>
  <si>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</si>
  <si>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</si>
  <si>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</si>
  <si>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</si>
  <si>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</si>
  <si>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</si>
  <si>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</si>
  <si>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</si>
  <si>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</si>
  <si>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</si>
  <si>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</si>
  <si>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</si>
  <si>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</si>
  <si>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</si>
  <si>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</si>
  <si>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</si>
  <si>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</si>
  <si>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</si>
  <si>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</si>
  <si>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</si>
  <si>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</si>
  <si>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</si>
  <si>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</si>
  <si>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</si>
  <si>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</si>
  <si>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</si>
  <si>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</si>
  <si>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</si>
  <si>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</si>
  <si>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</si>
  <si>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</si>
  <si>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</si>
  <si>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</si>
  <si>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</si>
  <si>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</si>
  <si>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</si>
  <si>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</si>
  <si>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</si>
  <si>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</si>
  <si>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</si>
  <si>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</si>
  <si>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</si>
  <si>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</si>
  <si>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</si>
  <si>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</si>
  <si>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</si>
  <si>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</si>
  <si>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</si>
  <si>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</si>
  <si>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</si>
  <si>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</si>
  <si>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</si>
  <si>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</si>
  <si>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</si>
  <si>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</si>
  <si>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</si>
  <si>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</si>
  <si>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</si>
  <si>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</si>
  <si>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</si>
  <si>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</si>
  <si>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</si>
  <si>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</si>
  <si>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</si>
  <si>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</si>
  <si>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</si>
  <si>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</si>
  <si>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</si>
  <si>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</si>
  <si>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</si>
  <si>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</si>
  <si>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</si>
  <si>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</si>
  <si>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</si>
  <si>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</si>
  <si>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</si>
  <si>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</si>
  <si>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</si>
  <si>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</si>
  <si>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</si>
  <si>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</si>
  <si>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</si>
  <si>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</si>
  <si>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</si>
  <si>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</si>
  <si>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</si>
  <si>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</si>
  <si>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</si>
  <si>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</si>
  <si>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</si>
  <si>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</si>
  <si>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</si>
  <si>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</si>
  <si>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</si>
  <si>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</si>
  <si>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</si>
  <si>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</si>
  <si>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</si>
  <si>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</si>
  <si>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</si>
  <si>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</si>
  <si>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</si>
  <si>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</si>
  <si>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</si>
  <si>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</si>
  <si>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</si>
  <si>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</si>
  <si>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</si>
  <si>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</si>
  <si>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</si>
  <si>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</si>
  <si>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</si>
  <si>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</si>
  <si>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</si>
  <si>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</si>
  <si>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</si>
  <si>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</si>
  <si>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</si>
  <si>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</si>
  <si>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</si>
  <si>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</si>
  <si>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</si>
  <si>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</si>
  <si>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</si>
  <si>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</si>
  <si>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</si>
  <si>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</si>
  <si>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</si>
  <si>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</si>
  <si>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</si>
  <si>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</si>
  <si>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</si>
  <si>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</si>
  <si>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</si>
  <si>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</si>
  <si>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</si>
  <si>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</si>
  <si>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</si>
  <si>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</si>
  <si>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</si>
  <si>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</si>
  <si>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</si>
  <si>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</si>
  <si>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</si>
  <si>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</si>
  <si>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</si>
  <si>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</si>
  <si>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</si>
  <si>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</si>
  <si>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</si>
  <si>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</si>
  <si>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</si>
  <si>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</si>
  <si>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</si>
  <si>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</si>
  <si>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</si>
  <si>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</si>
  <si>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</si>
  <si>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</si>
  <si>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</si>
  <si>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</si>
  <si>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</si>
  <si>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</si>
  <si>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</si>
  <si>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</si>
  <si>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</si>
  <si>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</si>
  <si>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</si>
  <si>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</si>
  <si>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</si>
  <si>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</si>
  <si>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</si>
  <si>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</si>
  <si>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</si>
  <si>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</si>
  <si>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</si>
  <si>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</si>
  <si>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</si>
  <si>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</si>
  <si>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</si>
  <si>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</si>
  <si>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</si>
  <si>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</si>
  <si>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</si>
  <si>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</si>
  <si>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</si>
  <si>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</si>
  <si>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</si>
  <si>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</si>
  <si>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</si>
  <si>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</si>
  <si>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</si>
  <si>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</si>
  <si>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</si>
  <si>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</si>
  <si>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</si>
  <si>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</si>
  <si>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</si>
  <si>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</si>
  <si>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</si>
  <si>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</si>
  <si>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</si>
  <si>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</si>
  <si>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</si>
  <si>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</si>
  <si>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</si>
  <si>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</si>
  <si>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</si>
  <si>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</si>
  <si>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</si>
  <si>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</si>
  <si>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</si>
  <si>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</si>
  <si>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</si>
  <si>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</si>
  <si>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</si>
  <si>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</si>
  <si>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</si>
  <si>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</si>
  <si>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</si>
  <si>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</si>
  <si>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</si>
  <si>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</si>
  <si>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</si>
  <si>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</si>
  <si>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</si>
  <si>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</si>
  <si>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</si>
  <si>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</si>
  <si>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</si>
  <si>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</si>
  <si>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</si>
  <si>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</si>
  <si>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</si>
  <si>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</si>
  <si>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</si>
  <si>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</si>
  <si>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</si>
  <si>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</si>
  <si>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</si>
  <si>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</si>
  <si>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</si>
  <si>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</si>
  <si>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</si>
  <si>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</si>
  <si>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</si>
  <si>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</si>
  <si>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</si>
  <si>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</si>
  <si>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</si>
  <si>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</si>
  <si>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</si>
  <si>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</si>
  <si>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</si>
  <si>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</si>
  <si>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</si>
  <si>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</si>
  <si>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</si>
  <si>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</si>
  <si>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</si>
  <si>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</si>
  <si>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</si>
  <si>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</si>
  <si>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</si>
  <si>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</si>
  <si>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</si>
  <si>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</si>
  <si>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</si>
  <si>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</si>
  <si>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</si>
  <si>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</si>
  <si>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</si>
  <si>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</si>
  <si>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</si>
  <si>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</si>
  <si>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</si>
  <si>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</si>
  <si>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</si>
  <si>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</si>
  <si>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</si>
  <si>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</si>
  <si>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</si>
  <si>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</si>
  <si>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</si>
  <si>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</si>
  <si>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</si>
  <si>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</si>
  <si>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</si>
  <si>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</si>
  <si>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</si>
  <si>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</si>
  <si>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</si>
  <si>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</si>
  <si>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</si>
  <si>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</si>
  <si>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</si>
  <si>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</si>
  <si>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</si>
  <si>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</si>
  <si>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</si>
  <si>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</si>
  <si>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</si>
  <si>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</si>
  <si>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</si>
  <si>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</si>
  <si>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</si>
  <si>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</si>
  <si>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</si>
  <si>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</si>
  <si>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</si>
  <si>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</si>
  <si>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</si>
  <si>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</si>
  <si>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</si>
  <si>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</si>
  <si>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</si>
  <si>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</si>
  <si>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</si>
  <si>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</si>
  <si>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</si>
  <si>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</si>
  <si>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</si>
  <si>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</si>
  <si>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</si>
  <si>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</si>
  <si>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</si>
  <si>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</si>
  <si>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</si>
  <si>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</si>
  <si>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</si>
  <si>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</si>
  <si>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</si>
  <si>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</si>
  <si>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</si>
  <si>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</si>
  <si>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</si>
  <si>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</si>
  <si>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</si>
  <si>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</si>
  <si>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</si>
  <si>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</si>
  <si>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</si>
  <si>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</si>
  <si>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</si>
  <si>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</si>
  <si>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</si>
  <si>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</si>
  <si>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</si>
  <si>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</si>
  <si>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</si>
  <si>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</si>
  <si>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</si>
  <si>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</si>
  <si>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</si>
  <si>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</si>
  <si>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</si>
  <si>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</si>
  <si>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</si>
  <si>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</si>
  <si>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</si>
  <si>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</si>
  <si>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</si>
  <si>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</si>
  <si>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</si>
  <si>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</si>
  <si>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</si>
  <si>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</si>
  <si>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</si>
  <si>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</si>
  <si>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</si>
  <si>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</si>
  <si>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</si>
  <si>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</si>
  <si>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</si>
  <si>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</si>
  <si>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</si>
  <si>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</si>
  <si>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</si>
  <si>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</si>
  <si>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</si>
  <si>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</si>
  <si>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</si>
  <si>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</si>
  <si>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</si>
  <si>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</si>
  <si>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</si>
  <si>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</si>
  <si>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</si>
  <si>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</si>
  <si>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</si>
  <si>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</si>
  <si>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</si>
  <si>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</si>
  <si>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</si>
  <si>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</si>
  <si>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</si>
  <si>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</si>
  <si>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</si>
  <si>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</si>
  <si>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</si>
  <si>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</si>
  <si>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</si>
  <si>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</si>
  <si>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</si>
  <si>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</si>
  <si>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</si>
  <si>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</si>
  <si>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</si>
  <si>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</si>
  <si>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</si>
  <si>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</si>
  <si>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</si>
  <si>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</si>
  <si>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</si>
  <si>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</si>
  <si>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</si>
  <si>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</si>
  <si>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</si>
  <si>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</si>
  <si>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</si>
  <si>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</si>
  <si>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</si>
  <si>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</si>
  <si>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</si>
  <si>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</si>
  <si>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</si>
  <si>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</si>
  <si>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</si>
  <si>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</si>
  <si>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</si>
  <si>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</si>
  <si>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</si>
  <si>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</si>
  <si>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</si>
  <si>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</si>
  <si>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</si>
  <si>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</si>
  <si>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</si>
  <si>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</si>
  <si>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</si>
  <si>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</si>
  <si>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</si>
  <si>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</si>
  <si>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</si>
  <si>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</si>
  <si>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</si>
  <si>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</si>
  <si>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</si>
  <si>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</si>
  <si>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</si>
  <si>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</si>
  <si>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</si>
  <si>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</si>
  <si>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</si>
  <si>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</si>
  <si>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</si>
  <si>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</si>
  <si>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</si>
  <si>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</si>
  <si>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</si>
  <si>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</si>
  <si>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</si>
  <si>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</si>
  <si>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</si>
  <si>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</si>
  <si>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</si>
  <si>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</si>
  <si>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</si>
  <si>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</si>
  <si>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</si>
  <si>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</si>
  <si>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</si>
  <si>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</si>
  <si>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</si>
  <si>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</si>
  <si>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</si>
  <si>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</si>
  <si>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</si>
  <si>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</si>
  <si>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</si>
  <si>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</si>
  <si>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</si>
  <si>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</si>
  <si>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</si>
  <si>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</si>
  <si>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</si>
  <si>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</si>
  <si>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</si>
  <si>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</si>
  <si>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</si>
  <si>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</si>
  <si>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</si>
  <si>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</si>
  <si>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</si>
  <si>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</si>
  <si>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</si>
  <si>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</si>
  <si>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</si>
  <si>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</si>
  <si>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</si>
  <si>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</si>
  <si>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</si>
  <si>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</si>
  <si>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</si>
  <si>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</si>
  <si>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</si>
  <si>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</si>
  <si>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</si>
  <si>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</si>
  <si>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</si>
  <si>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</si>
  <si>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</si>
  <si>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</si>
  <si>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</si>
  <si>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</si>
  <si>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</si>
  <si>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</si>
  <si>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</si>
  <si>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</si>
  <si>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</si>
  <si>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</si>
  <si>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</si>
  <si>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</si>
  <si>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</si>
  <si>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</si>
  <si>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</si>
  <si>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</si>
  <si>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</si>
  <si>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</si>
  <si>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</si>
  <si>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</si>
  <si>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</si>
  <si>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</si>
  <si>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</si>
  <si>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</si>
  <si>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</si>
  <si>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</si>
  <si>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</si>
  <si>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</si>
  <si>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</si>
  <si>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</si>
  <si>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</si>
  <si>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</si>
  <si>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</si>
  <si>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</si>
  <si>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</si>
  <si>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</si>
  <si>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</si>
  <si>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</si>
  <si>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</si>
  <si>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</si>
  <si>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</si>
  <si>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</si>
  <si>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</si>
  <si>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</si>
  <si>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</si>
  <si>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</si>
  <si>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</si>
  <si>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</si>
  <si>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</si>
  <si>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</si>
  <si>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</si>
  <si>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</si>
  <si>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</si>
  <si>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</si>
  <si>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</si>
  <si>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</si>
  <si>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</si>
  <si>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</si>
  <si>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</si>
  <si>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</si>
  <si>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</si>
  <si>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</si>
  <si>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</si>
  <si>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</si>
  <si>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</si>
  <si>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</si>
  <si>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</si>
  <si>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</si>
  <si>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</si>
  <si>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</si>
  <si>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</si>
  <si>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</si>
  <si>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</si>
  <si>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</si>
  <si>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</si>
  <si>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</si>
  <si>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</si>
  <si>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</si>
  <si>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</si>
  <si>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</si>
  <si>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</si>
  <si>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</si>
  <si>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</si>
  <si>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</si>
  <si>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</si>
  <si>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</si>
  <si>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</si>
  <si>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</si>
  <si>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</si>
  <si>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</si>
  <si>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</si>
  <si>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</si>
  <si>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</si>
  <si>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</si>
  <si>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</si>
  <si>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</si>
  <si>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</si>
  <si>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</si>
  <si>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</si>
  <si>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</si>
  <si>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</si>
  <si>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</si>
  <si>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</si>
  <si>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</si>
  <si>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</si>
  <si>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</si>
  <si>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</si>
  <si>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</si>
  <si>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</si>
  <si>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</si>
  <si>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</si>
  <si>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</si>
  <si>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</si>
  <si>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</si>
  <si>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</si>
  <si>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</si>
  <si>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</si>
  <si>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</si>
  <si>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</si>
  <si>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</si>
  <si>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</si>
  <si>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</si>
  <si>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</si>
  <si>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</si>
  <si>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</si>
  <si>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</si>
  <si>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</si>
  <si>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</si>
  <si>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</si>
  <si>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</si>
  <si>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</si>
  <si>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</si>
  <si>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</si>
  <si>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</si>
  <si>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</si>
  <si>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</si>
  <si>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</si>
  <si>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</si>
  <si>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</si>
  <si>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</si>
  <si>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</si>
  <si>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</si>
  <si>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</si>
  <si>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</si>
  <si>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</si>
  <si>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</si>
  <si>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</si>
  <si>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</si>
  <si>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</si>
  <si>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</si>
  <si>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</si>
  <si>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</si>
  <si>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</si>
  <si>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</si>
  <si>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</si>
  <si>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</si>
  <si>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</si>
  <si>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</si>
  <si>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</si>
  <si>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</si>
  <si>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</si>
  <si>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</si>
  <si>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</si>
  <si>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</si>
  <si>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</si>
  <si>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</si>
  <si>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</si>
  <si>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</si>
  <si>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</si>
  <si>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</si>
  <si>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</si>
  <si>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</si>
  <si>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</si>
  <si>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</si>
  <si>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</si>
  <si>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</si>
  <si>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</si>
  <si>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</si>
  <si>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</si>
  <si>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</si>
  <si>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</si>
  <si>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</si>
  <si>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</si>
  <si>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</si>
  <si>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</si>
  <si>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</si>
  <si>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</si>
  <si>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</si>
  <si>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</si>
  <si>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</si>
  <si>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</si>
  <si>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</si>
  <si>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</si>
  <si>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</si>
  <si>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</si>
  <si>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</si>
  <si>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</si>
  <si>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</si>
  <si>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</si>
  <si>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</si>
  <si>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</si>
  <si>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</si>
  <si>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</si>
  <si>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</si>
  <si>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</si>
  <si>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</si>
  <si>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</si>
  <si>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</si>
  <si>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</si>
  <si>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</si>
  <si>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</si>
  <si>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</si>
  <si>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</si>
  <si>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</si>
  <si>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</si>
  <si>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</si>
  <si>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</si>
  <si>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</si>
  <si>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</si>
  <si>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</si>
  <si>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</si>
  <si>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</si>
  <si>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</si>
  <si>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</si>
  <si>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</si>
  <si>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</si>
  <si>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</si>
  <si>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</si>
  <si>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</si>
  <si>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</si>
  <si>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</si>
  <si>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</si>
  <si>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</si>
  <si>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</si>
  <si>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</si>
  <si>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</si>
  <si>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</si>
  <si>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</si>
  <si>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</si>
  <si>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</si>
  <si>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</si>
  <si>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</si>
  <si>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</si>
  <si>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</si>
  <si>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</si>
  <si>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</si>
  <si>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</si>
  <si>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</si>
  <si>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</si>
  <si>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</si>
  <si>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</si>
  <si>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</si>
  <si>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</si>
  <si>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</si>
  <si>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</si>
  <si>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</si>
  <si>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</si>
  <si>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</si>
  <si>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</si>
  <si>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</si>
  <si>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</si>
  <si>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</si>
  <si>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</si>
  <si>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</si>
  <si>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</si>
  <si>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</si>
  <si>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</si>
  <si>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</si>
  <si>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</si>
  <si>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</si>
  <si>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</si>
  <si>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</si>
  <si>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</si>
  <si>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</si>
  <si>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</si>
  <si>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</si>
  <si>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</si>
  <si>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</si>
  <si>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</si>
  <si>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</si>
  <si>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</si>
  <si>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</si>
  <si>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</si>
  <si>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</si>
  <si>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</si>
  <si>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</si>
  <si>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</si>
  <si>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</si>
  <si>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</si>
  <si>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</si>
  <si>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</si>
  <si>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</si>
  <si>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</si>
  <si>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</si>
  <si>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</si>
  <si>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</si>
  <si>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</si>
  <si>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</si>
  <si>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</si>
  <si>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</si>
  <si>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</si>
  <si>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</si>
  <si>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</si>
  <si>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</si>
  <si>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</si>
  <si>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</si>
  <si>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</si>
  <si>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</si>
  <si>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</si>
  <si>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</si>
  <si>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</si>
  <si>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</si>
  <si>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</si>
  <si>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</si>
  <si>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</si>
  <si>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</si>
  <si>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</si>
  <si>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</si>
  <si>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</si>
  <si>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</si>
  <si>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</si>
  <si>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</si>
  <si>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</si>
  <si>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</si>
  <si>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</si>
  <si>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</si>
  <si>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</si>
  <si>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</si>
  <si>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</si>
  <si>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</si>
  <si>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</si>
  <si>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</si>
  <si>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</si>
  <si>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</si>
  <si>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</si>
  <si>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</si>
  <si>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</si>
  <si>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</si>
  <si>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</si>
  <si>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</si>
  <si>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</si>
  <si>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</si>
  <si>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</si>
  <si>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</si>
  <si>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</si>
  <si>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</si>
  <si>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</si>
  <si>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</si>
  <si>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</si>
  <si>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</si>
  <si>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</si>
  <si>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</si>
  <si>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</si>
  <si>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</si>
  <si>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</si>
  <si>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</si>
  <si>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</si>
  <si>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</si>
  <si>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</si>
  <si>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</si>
  <si>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</si>
  <si>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</si>
  <si>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</si>
  <si>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</si>
  <si>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</si>
  <si>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</si>
  <si>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</si>
  <si>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</si>
  <si>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</si>
  <si>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</si>
  <si>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</si>
  <si>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</si>
  <si>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</si>
  <si>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</si>
  <si>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</si>
  <si>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</si>
  <si>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</si>
  <si>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</si>
  <si>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</si>
  <si>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</si>
  <si>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</si>
  <si>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</si>
  <si>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</si>
  <si>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</si>
  <si>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</si>
  <si>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</si>
  <si>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</si>
  <si>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</si>
  <si>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</si>
  <si>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</si>
  <si>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</si>
  <si>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</si>
  <si>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</si>
  <si>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</si>
  <si>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</si>
  <si>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</si>
  <si>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</si>
  <si>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</si>
  <si>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</si>
  <si>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</si>
  <si>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</si>
  <si>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</si>
  <si>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</si>
  <si>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</si>
  <si>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</si>
  <si>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</si>
  <si>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</si>
  <si>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</si>
  <si>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</si>
  <si>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</si>
  <si>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</si>
  <si>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</si>
  <si>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</si>
  <si>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</si>
  <si>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</si>
  <si>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</si>
  <si>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</si>
  <si>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</si>
  <si>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</si>
  <si>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</si>
  <si>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</si>
  <si>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</si>
  <si>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</si>
  <si>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</si>
  <si>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</si>
  <si>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</si>
  <si>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</si>
  <si>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</si>
  <si>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</si>
  <si>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</si>
  <si>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</si>
  <si>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</si>
  <si>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</si>
  <si>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</si>
  <si>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</si>
  <si>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</si>
  <si>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</si>
  <si>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</si>
  <si>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</si>
  <si>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</si>
  <si>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</si>
  <si>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</si>
  <si>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</si>
  <si>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</si>
  <si>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</si>
  <si>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</si>
  <si>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</si>
  <si>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</si>
  <si>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</si>
  <si>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</si>
  <si>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</si>
  <si>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</si>
  <si>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</si>
  <si>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</si>
  <si>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</si>
  <si>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</si>
  <si>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</si>
  <si>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</si>
  <si>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</si>
  <si>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</si>
  <si>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</si>
  <si>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</si>
  <si>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</si>
  <si>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</si>
  <si>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</si>
  <si>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</si>
  <si>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</si>
  <si>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</si>
  <si>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</si>
  <si>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</si>
  <si>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</si>
  <si>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</si>
  <si>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</si>
  <si>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</si>
  <si>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</si>
  <si>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</si>
  <si>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</si>
  <si>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</si>
  <si>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</si>
  <si>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</si>
  <si>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</si>
  <si>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</si>
  <si>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</si>
  <si>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</si>
  <si>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</si>
  <si>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</si>
  <si>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</si>
  <si>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</si>
  <si>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</si>
  <si>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</si>
  <si>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</si>
  <si>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</si>
  <si>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</si>
  <si>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</si>
  <si>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</si>
  <si>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</si>
  <si>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</si>
  <si>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</si>
  <si>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</si>
  <si>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</si>
  <si>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</si>
  <si>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</si>
  <si>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</si>
  <si>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</si>
  <si>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</si>
  <si>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</si>
  <si>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</si>
  <si>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</si>
  <si>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</si>
  <si>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</si>
  <si>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</si>
  <si>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</si>
  <si>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</si>
  <si>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</si>
  <si>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</si>
  <si>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</si>
  <si>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</si>
  <si>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</si>
  <si>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</si>
  <si>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</si>
  <si>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</si>
  <si>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</si>
  <si>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</si>
  <si>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</si>
  <si>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</si>
  <si>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</si>
  <si>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</si>
  <si>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</si>
  <si>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</si>
  <si>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</si>
  <si>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</si>
  <si>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</si>
  <si>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</si>
  <si>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</si>
  <si>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</si>
  <si>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</si>
  <si>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</si>
  <si>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</si>
  <si>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</si>
  <si>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</si>
  <si>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</si>
  <si>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</si>
  <si>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</si>
  <si>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</si>
  <si>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</si>
  <si>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</si>
  <si>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</si>
  <si>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</si>
  <si>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</si>
  <si>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</si>
  <si>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</si>
  <si>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</si>
  <si>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</si>
  <si>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</si>
  <si>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</si>
  <si>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</si>
  <si>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</si>
  <si>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</si>
  <si>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</si>
  <si>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</si>
  <si>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</si>
  <si>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</si>
  <si>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</si>
  <si>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</si>
  <si>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</si>
  <si>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</si>
  <si>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</si>
  <si>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</si>
  <si>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</si>
  <si>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</si>
  <si>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</si>
  <si>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</si>
  <si>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</si>
  <si>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</si>
  <si>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</si>
  <si>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</si>
  <si>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</si>
  <si>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</si>
  <si>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</si>
  <si>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</si>
  <si>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</si>
  <si>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</si>
  <si>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</si>
  <si>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</si>
  <si>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</si>
  <si>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</si>
  <si>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</si>
  <si>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</si>
  <si>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</si>
  <si>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</si>
  <si>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</si>
  <si>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</si>
  <si>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</si>
  <si>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</si>
  <si>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</si>
  <si>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</si>
  <si>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</si>
  <si>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</si>
  <si>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</si>
  <si>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</si>
  <si>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</si>
  <si>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</si>
  <si>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</si>
  <si>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</si>
  <si>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</si>
  <si>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</si>
  <si>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</si>
  <si>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</si>
  <si>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</si>
  <si>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</si>
  <si>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</si>
  <si>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</si>
  <si>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</si>
  <si>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</si>
  <si>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</si>
  <si>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</si>
  <si>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</si>
  <si>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</si>
  <si>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</si>
  <si>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</si>
  <si>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</si>
  <si>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</si>
  <si>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</si>
  <si>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</si>
  <si>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</si>
  <si>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</si>
  <si>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</si>
  <si>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</si>
  <si>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</si>
  <si>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</si>
  <si>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</si>
  <si>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</si>
  <si>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</si>
  <si>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</si>
  <si>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</si>
  <si>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</si>
  <si>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</si>
  <si>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</si>
  <si>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</si>
  <si>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</si>
  <si>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</si>
  <si>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</si>
  <si>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</si>
  <si>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</si>
  <si>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</si>
  <si>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</si>
  <si>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</si>
  <si>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</si>
  <si>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</si>
  <si>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</si>
  <si>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</si>
  <si>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</si>
  <si>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</si>
  <si>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</si>
  <si>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</si>
  <si>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</si>
  <si>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</si>
  <si>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</si>
  <si>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</si>
  <si>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</si>
  <si>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</si>
  <si>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</si>
  <si>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</si>
  <si>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</si>
  <si>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</si>
  <si>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</si>
  <si>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</si>
  <si>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</si>
  <si>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</si>
  <si>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</si>
  <si>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</si>
  <si>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</si>
  <si>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</si>
  <si>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</si>
  <si>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</si>
  <si>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</si>
  <si>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</si>
  <si>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</si>
  <si>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</si>
  <si>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</si>
  <si>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</si>
  <si>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</si>
  <si>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</si>
  <si>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</si>
  <si>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</si>
  <si>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</si>
  <si>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</si>
  <si>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</si>
  <si>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</si>
  <si>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</si>
  <si>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</si>
  <si>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</si>
  <si>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</si>
  <si>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</si>
  <si>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</si>
  <si>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</si>
  <si>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</si>
  <si>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</si>
  <si>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</si>
  <si>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</si>
  <si>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</si>
  <si>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</si>
  <si>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</si>
  <si>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</si>
  <si>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</si>
  <si>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</si>
  <si>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</si>
  <si>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</si>
  <si>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</si>
  <si>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</si>
  <si>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</si>
  <si>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</si>
  <si>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</si>
  <si>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</si>
  <si>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</si>
  <si>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</si>
  <si>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</si>
  <si>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</si>
  <si>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</si>
  <si>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</si>
  <si>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</si>
  <si>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</si>
  <si>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</si>
  <si>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</si>
  <si>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</si>
  <si>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</si>
  <si>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</si>
  <si>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</si>
  <si>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</si>
  <si>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</si>
  <si>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</si>
  <si>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</si>
  <si>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</si>
  <si>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</si>
  <si>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</si>
  <si>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</si>
  <si>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</si>
  <si>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</si>
  <si>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</si>
  <si>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</si>
  <si>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</si>
  <si>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</si>
  <si>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</si>
  <si>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</si>
  <si>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</si>
  <si>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</si>
  <si>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</si>
  <si>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</si>
  <si>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</si>
  <si>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</si>
  <si>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</si>
  <si>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</si>
  <si>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</si>
  <si>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</si>
  <si>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</si>
  <si>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</si>
  <si>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</si>
  <si>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</si>
  <si>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</si>
  <si>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</si>
  <si>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</si>
  <si>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</si>
  <si>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</si>
  <si>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</si>
  <si>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</si>
  <si>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</si>
  <si>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</si>
  <si>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</si>
  <si>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</si>
  <si>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</si>
  <si>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</si>
  <si>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</si>
  <si>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</si>
  <si>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</si>
  <si>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</si>
  <si>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</si>
  <si>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</si>
  <si>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</si>
  <si>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</si>
  <si>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</si>
  <si>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</si>
  <si>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</si>
  <si>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</si>
  <si>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</si>
  <si>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</si>
  <si>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</si>
  <si>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</si>
  <si>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</si>
  <si>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</si>
  <si>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</si>
  <si>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</si>
  <si>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</si>
  <si>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</si>
  <si>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</si>
  <si>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</si>
  <si>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</si>
  <si>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</si>
  <si>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</si>
  <si>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</si>
  <si>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</si>
  <si>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</si>
  <si>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</si>
  <si>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</si>
  <si>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</si>
  <si>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</si>
  <si>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</si>
  <si>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</si>
  <si>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</si>
  <si>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</si>
  <si>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</si>
  <si>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</si>
  <si>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</si>
  <si>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</si>
  <si>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</si>
  <si>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</si>
  <si>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</si>
  <si>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</si>
  <si>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</si>
  <si>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</si>
  <si>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</si>
  <si>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</si>
  <si>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</si>
  <si>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</si>
  <si>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</si>
  <si>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</si>
  <si>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</si>
  <si>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</si>
  <si>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</si>
  <si>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</si>
  <si>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</si>
  <si>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</si>
  <si>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</si>
  <si>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</si>
  <si>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</si>
  <si>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</si>
  <si>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</si>
  <si>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</si>
  <si>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</si>
  <si>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</si>
  <si>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</si>
  <si>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</si>
  <si>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</si>
  <si>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</si>
  <si>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</si>
  <si>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</si>
  <si>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</si>
  <si>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</si>
  <si>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</si>
  <si>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</si>
  <si>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</si>
  <si>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</si>
  <si>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</si>
  <si>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</si>
  <si>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</si>
  <si>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</si>
  <si>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</si>
  <si>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</si>
  <si>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</si>
  <si>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</si>
  <si>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</si>
  <si>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</si>
  <si>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</si>
  <si>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</si>
  <si>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</si>
  <si>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</si>
  <si>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</si>
  <si>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</si>
  <si>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</si>
  <si>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</si>
  <si>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</si>
  <si>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</si>
  <si>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</si>
  <si>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</si>
  <si>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</si>
  <si>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</si>
  <si>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</si>
  <si>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</si>
  <si>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</si>
  <si>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</si>
  <si>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</si>
  <si>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</si>
  <si>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</si>
  <si>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</si>
  <si>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</si>
  <si>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</si>
  <si>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</si>
  <si>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</si>
  <si>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</si>
  <si>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</si>
  <si>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</si>
  <si>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</si>
  <si>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</si>
  <si>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</si>
  <si>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</si>
  <si>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</si>
  <si>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</si>
  <si>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</si>
  <si>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</si>
  <si>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</si>
  <si>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</si>
  <si>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</si>
  <si>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</si>
  <si>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</si>
  <si>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</si>
  <si>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</si>
  <si>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</si>
  <si>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</si>
  <si>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</si>
  <si>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</si>
  <si>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</si>
  <si>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</si>
  <si>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</si>
  <si>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</si>
  <si>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</si>
  <si>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</si>
  <si>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</si>
  <si>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</si>
  <si>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</si>
  <si>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</si>
  <si>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</si>
  <si>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</si>
  <si>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</si>
  <si>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</si>
  <si>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</si>
  <si>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</si>
  <si>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</si>
  <si>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</si>
  <si>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</si>
  <si>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</si>
  <si>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</si>
  <si>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</si>
  <si>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</si>
  <si>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</si>
  <si>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</si>
  <si>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</si>
  <si>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</si>
  <si>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</si>
  <si>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</si>
  <si>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</si>
  <si>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</si>
  <si>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</si>
  <si>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</si>
  <si>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</si>
  <si>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</si>
  <si>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</si>
  <si>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</si>
  <si>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</si>
  <si>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</si>
  <si>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</si>
  <si>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</si>
  <si>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</si>
  <si>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</si>
  <si>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</si>
  <si>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</si>
  <si>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</si>
  <si>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</si>
  <si>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</si>
  <si>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</si>
  <si>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</si>
  <si>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</si>
  <si>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</si>
  <si>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</si>
  <si>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</si>
  <si>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</si>
  <si>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</si>
  <si>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</si>
  <si>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</si>
  <si>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</si>
  <si>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</si>
  <si>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</si>
  <si>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</si>
  <si>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</si>
  <si>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</si>
  <si>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</si>
  <si>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</si>
  <si>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</si>
  <si>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</si>
  <si>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</si>
  <si>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</si>
  <si>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</si>
  <si>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</si>
  <si>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</si>
  <si>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</si>
  <si>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</si>
  <si>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</si>
  <si>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</si>
  <si>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</si>
  <si>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</si>
  <si>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</si>
  <si>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</si>
  <si>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</si>
  <si>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</si>
  <si>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</si>
  <si>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</si>
  <si>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</si>
  <si>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</si>
  <si>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</si>
  <si>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</si>
  <si>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</si>
  <si>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</si>
  <si>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</si>
  <si>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</si>
  <si>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</si>
  <si>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</si>
  <si>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</si>
  <si>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</si>
  <si>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</si>
  <si>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</si>
  <si>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</si>
  <si>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</si>
  <si>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</si>
  <si>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</si>
  <si>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</si>
  <si>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</si>
  <si>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</si>
  <si>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</si>
  <si>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</si>
  <si>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</si>
  <si>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</si>
  <si>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</si>
  <si>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</si>
  <si>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</si>
  <si>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</si>
  <si>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</si>
  <si>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</si>
  <si>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</si>
  <si>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</si>
  <si>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</si>
  <si>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</si>
  <si>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</si>
  <si>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</si>
  <si>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</si>
  <si>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</si>
  <si>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</si>
  <si>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</si>
  <si>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</si>
  <si>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</si>
  <si>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</si>
  <si>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</si>
  <si>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</si>
  <si>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</si>
  <si>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</si>
  <si>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</si>
  <si>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</si>
  <si>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</si>
  <si>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</si>
  <si>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</si>
  <si>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</si>
  <si>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</si>
  <si>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</si>
  <si>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</si>
  <si>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</si>
  <si>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</si>
  <si>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</si>
  <si>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</si>
  <si>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</si>
  <si>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</si>
  <si>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</si>
  <si>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</si>
  <si>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</si>
  <si>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</si>
  <si>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</si>
  <si>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</si>
  <si>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</si>
  <si>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</si>
  <si>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</si>
  <si>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</si>
  <si>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</si>
  <si>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</si>
  <si>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</si>
  <si>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</si>
  <si>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</si>
  <si>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</si>
  <si>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</si>
  <si>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</si>
  <si>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</si>
  <si>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</si>
  <si>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</si>
  <si>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</si>
  <si>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</si>
  <si>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</si>
  <si>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</si>
  <si>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</si>
  <si>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</si>
  <si>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</si>
  <si>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</si>
  <si>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</si>
  <si>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</si>
  <si>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</si>
  <si>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</si>
  <si>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</si>
  <si>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</si>
  <si>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</si>
  <si>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</si>
  <si>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</si>
  <si>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</si>
  <si>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</si>
  <si>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</si>
  <si>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</si>
  <si>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</si>
  <si>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</si>
  <si>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</si>
  <si>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</si>
  <si>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</si>
  <si>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</si>
  <si>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</si>
  <si>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</si>
  <si>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</si>
  <si>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</si>
  <si>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</si>
  <si>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</si>
  <si>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</si>
  <si>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</si>
  <si>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</si>
  <si>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</si>
  <si>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</si>
  <si>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</si>
  <si>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</si>
  <si>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</si>
  <si>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</si>
  <si>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</si>
  <si>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</si>
  <si>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</si>
  <si>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</si>
  <si>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</si>
  <si>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</si>
  <si>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</si>
  <si>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</si>
  <si>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</si>
  <si>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</si>
  <si>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</si>
  <si>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</si>
  <si>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</si>
  <si>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</si>
  <si>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</si>
  <si>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</si>
  <si>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</si>
  <si>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</si>
  <si>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</si>
  <si>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</si>
  <si>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</si>
  <si>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</si>
  <si>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</si>
  <si>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</si>
  <si>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</si>
  <si>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</si>
  <si>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</si>
  <si>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</si>
  <si>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</si>
  <si>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</si>
  <si>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</si>
  <si>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</si>
  <si>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</si>
  <si>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</si>
  <si>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</si>
  <si>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</si>
  <si>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</si>
  <si>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</si>
  <si>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</si>
  <si>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</si>
  <si>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</si>
  <si>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</si>
  <si>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</si>
  <si>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</si>
  <si>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</si>
  <si>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</si>
  <si>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</si>
  <si>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</si>
  <si>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</si>
  <si>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</si>
  <si>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</si>
  <si>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</si>
  <si>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</si>
  <si>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</si>
  <si>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</si>
  <si>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</si>
  <si>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</si>
  <si>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</si>
  <si>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</si>
  <si>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</si>
  <si>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</si>
  <si>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</si>
  <si>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</si>
  <si>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</si>
  <si>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</si>
  <si>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</si>
  <si>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</si>
  <si>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</si>
  <si>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</si>
  <si>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</si>
  <si>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</si>
  <si>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</si>
  <si>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</si>
  <si>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</si>
  <si>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</si>
  <si>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</si>
  <si>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</si>
  <si>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</si>
  <si>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</si>
  <si>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</si>
  <si>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</si>
  <si>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</si>
  <si>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</si>
  <si>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</si>
  <si>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</si>
  <si>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</si>
  <si>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</si>
  <si>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</si>
  <si>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</si>
  <si>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</si>
  <si>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</si>
  <si>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</si>
  <si>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</si>
  <si>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</si>
  <si>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</si>
  <si>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</si>
  <si>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</si>
  <si>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</si>
  <si>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</si>
  <si>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</si>
  <si>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</si>
  <si>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</si>
  <si>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</si>
  <si>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</si>
  <si>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</si>
  <si>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</si>
  <si>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</si>
  <si>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</si>
  <si>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</si>
  <si>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</si>
  <si>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</si>
  <si>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</si>
  <si>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</si>
  <si>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</si>
  <si>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</si>
  <si>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</si>
  <si>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</si>
  <si>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</si>
  <si>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</si>
  <si>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</si>
  <si>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</si>
  <si>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</si>
  <si>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</si>
  <si>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</si>
  <si>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</si>
  <si>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</si>
  <si>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</si>
  <si>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</si>
  <si>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</si>
  <si>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</si>
  <si>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</si>
  <si>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</si>
  <si>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</si>
  <si>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</si>
  <si>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</si>
  <si>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</si>
  <si>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</si>
  <si>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</si>
  <si>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</si>
  <si>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</si>
  <si>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</si>
  <si>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</si>
  <si>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</si>
  <si>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</si>
  <si>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</si>
  <si>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</si>
  <si>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</si>
  <si>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</si>
  <si>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</si>
  <si>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</si>
  <si>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</si>
  <si>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</si>
  <si>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</si>
  <si>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</si>
  <si>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</si>
  <si>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</si>
  <si>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</si>
  <si>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</si>
  <si>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</si>
  <si>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</si>
  <si>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</si>
  <si>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</si>
  <si>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</si>
  <si>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</si>
  <si>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</si>
  <si>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</si>
  <si>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</si>
  <si>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</si>
  <si>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</si>
  <si>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</si>
  <si>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</si>
  <si>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</si>
  <si>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</si>
  <si>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</si>
  <si>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</si>
  <si>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</si>
  <si>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</si>
  <si>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</si>
  <si>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</si>
  <si>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</si>
  <si>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</si>
  <si>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</si>
  <si>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</si>
  <si>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</si>
  <si>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</si>
  <si>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</si>
  <si>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</si>
  <si>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</si>
  <si>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</si>
  <si>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</si>
  <si>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</si>
  <si>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</si>
  <si>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</si>
  <si>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</si>
  <si>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</si>
  <si>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</si>
  <si>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</si>
  <si>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</si>
  <si>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</si>
  <si>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</si>
  <si>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</si>
  <si>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</si>
  <si>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</si>
  <si>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</si>
  <si>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</si>
  <si>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</si>
  <si>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</si>
  <si>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</si>
  <si>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</si>
  <si>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</si>
  <si>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</si>
  <si>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</si>
  <si>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</si>
  <si>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</si>
  <si>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</si>
  <si>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</si>
  <si>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</si>
  <si>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</si>
  <si>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</si>
  <si>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</si>
  <si>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</si>
  <si>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</si>
  <si>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</si>
  <si>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</si>
  <si>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</si>
  <si>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</si>
  <si>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</si>
  <si>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</si>
  <si>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</si>
  <si>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</si>
  <si>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</si>
  <si>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</si>
  <si>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</si>
  <si>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</si>
  <si>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</si>
  <si>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</si>
  <si>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</si>
  <si>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</si>
  <si>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</si>
  <si>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</si>
  <si>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</si>
  <si>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</si>
  <si>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</si>
  <si>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</si>
  <si>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</si>
  <si>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</si>
  <si>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</si>
  <si>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</si>
  <si>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</si>
  <si>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</si>
  <si>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</si>
  <si>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</si>
  <si>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</si>
  <si>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</si>
  <si>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</si>
  <si>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</si>
  <si>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</si>
  <si>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</si>
  <si>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</si>
  <si>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</si>
  <si>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</si>
  <si>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</si>
  <si>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</si>
  <si>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</si>
  <si>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</si>
  <si>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</si>
  <si>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</si>
  <si>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</si>
  <si>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</si>
  <si>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</si>
  <si>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</si>
  <si>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</si>
  <si>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</si>
  <si>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</si>
  <si>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</si>
  <si>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</si>
  <si>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</si>
  <si>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</si>
  <si>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</si>
  <si>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</si>
  <si>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</si>
  <si>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</si>
  <si>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</si>
  <si>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</si>
  <si>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</si>
  <si>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</si>
  <si>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</si>
  <si>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</si>
  <si>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</si>
  <si>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</si>
  <si>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</si>
  <si>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</si>
  <si>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</si>
  <si>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</si>
  <si>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</si>
  <si>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</si>
  <si>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</si>
  <si>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</si>
  <si>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</si>
  <si>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</si>
  <si>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</si>
  <si>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</si>
  <si>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</si>
  <si>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</si>
  <si>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</si>
  <si>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</si>
  <si>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</si>
  <si>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</si>
  <si>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</si>
  <si>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</si>
  <si>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</si>
  <si>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</si>
  <si>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</si>
  <si>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</si>
  <si>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</si>
  <si>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</si>
  <si>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</si>
  <si>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</si>
  <si>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</si>
  <si>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</si>
  <si>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</si>
  <si>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</si>
  <si>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</si>
  <si>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</si>
  <si>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</si>
  <si>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</si>
  <si>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</si>
  <si>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</si>
  <si>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</si>
  <si>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</si>
  <si>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</si>
  <si>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</si>
  <si>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</si>
  <si>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</si>
  <si>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</si>
  <si>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</si>
  <si>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</si>
  <si>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</si>
  <si>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</si>
  <si>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</si>
  <si>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</si>
  <si>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</si>
  <si>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</si>
  <si>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</si>
  <si>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</si>
  <si>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</si>
  <si>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</si>
  <si>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</si>
  <si>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</si>
  <si>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</si>
  <si>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</si>
  <si>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</si>
  <si>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</si>
  <si>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</si>
  <si>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</si>
  <si>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</si>
  <si>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</si>
  <si>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</si>
  <si>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</si>
  <si>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</si>
  <si>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</si>
  <si>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</si>
  <si>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</si>
  <si>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</si>
  <si>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</si>
  <si>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</si>
  <si>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</si>
  <si>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</si>
  <si>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</si>
  <si>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</si>
  <si>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</si>
  <si>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</si>
  <si>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</si>
  <si>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</si>
  <si>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</si>
  <si>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</si>
  <si>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</si>
  <si>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</si>
  <si>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</si>
  <si>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</si>
  <si>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</si>
  <si>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</si>
  <si>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</si>
  <si>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</si>
  <si>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</si>
  <si>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</si>
  <si>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</si>
  <si>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</si>
  <si>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</si>
  <si>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</si>
  <si>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</si>
  <si>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</si>
  <si>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</si>
  <si>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</si>
  <si>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</si>
  <si>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</si>
  <si>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</si>
  <si>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</si>
  <si>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</si>
  <si>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</si>
  <si>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</si>
  <si>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</si>
  <si>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</si>
  <si>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</si>
  <si>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</si>
  <si>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</si>
  <si>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</si>
  <si>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</si>
  <si>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</si>
  <si>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</si>
  <si>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</si>
  <si>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</si>
  <si>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</si>
  <si>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</si>
  <si>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</si>
  <si>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</si>
  <si>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</si>
  <si>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</si>
  <si>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</si>
  <si>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</si>
  <si>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</si>
  <si>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</si>
  <si>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</si>
  <si>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</si>
  <si>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</si>
  <si>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</si>
  <si>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</si>
  <si>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</si>
  <si>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</si>
  <si>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</si>
  <si>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</si>
  <si>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</si>
  <si>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</si>
  <si>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</si>
  <si>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</si>
  <si>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</si>
  <si>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</si>
  <si>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</si>
  <si>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</si>
  <si>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</si>
  <si>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</si>
  <si>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</si>
  <si>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</si>
  <si>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</si>
  <si>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</si>
  <si>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</si>
  <si>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</si>
  <si>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</si>
  <si>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</si>
  <si>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</si>
  <si>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</si>
  <si>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</si>
  <si>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</si>
  <si>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</si>
  <si>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</si>
  <si>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</si>
  <si>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</si>
  <si>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</si>
  <si>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</si>
  <si>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</si>
  <si>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</si>
  <si>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</si>
  <si>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</si>
  <si>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</si>
  <si>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</si>
  <si>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</si>
  <si>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</si>
  <si>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</si>
  <si>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</si>
  <si>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</si>
  <si>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</si>
  <si>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</si>
  <si>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</si>
  <si>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</si>
  <si>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</si>
  <si>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</si>
  <si>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</si>
  <si>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</si>
  <si>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</si>
  <si>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</si>
  <si>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</si>
  <si>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</si>
  <si>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</si>
  <si>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</si>
  <si>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</si>
  <si>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</si>
  <si>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</si>
  <si>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</si>
  <si>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</si>
  <si>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</si>
  <si>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</si>
  <si>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</si>
  <si>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</si>
  <si>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</si>
  <si>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</si>
  <si>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</si>
  <si>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</si>
  <si>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</si>
  <si>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</si>
  <si>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</si>
  <si>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</si>
  <si>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</si>
  <si>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</si>
  <si>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</si>
  <si>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</si>
  <si>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</si>
  <si>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</si>
  <si>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</si>
  <si>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</si>
  <si>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</si>
  <si>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</si>
  <si>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</si>
  <si>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</si>
  <si>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</si>
  <si>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</si>
  <si>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</si>
  <si>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</si>
  <si>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</si>
  <si>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</si>
  <si>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</si>
  <si>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</si>
  <si>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</si>
  <si>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</si>
  <si>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</si>
  <si>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</si>
  <si>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</si>
  <si>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</si>
  <si>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</si>
  <si>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</si>
  <si>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</si>
  <si>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</si>
  <si>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</si>
  <si>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</si>
  <si>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</si>
  <si>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</si>
  <si>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</si>
  <si>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</si>
  <si>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</si>
  <si>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</si>
  <si>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</si>
  <si>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</si>
  <si>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</si>
  <si>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</si>
  <si>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</si>
  <si>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</si>
  <si>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</si>
  <si>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</si>
  <si>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</si>
  <si>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</si>
  <si>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</si>
  <si>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</si>
  <si>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</si>
  <si>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</si>
  <si>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</si>
  <si>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</si>
  <si>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</si>
  <si>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</si>
  <si>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</si>
  <si>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</si>
  <si>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</si>
  <si>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</si>
  <si>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</si>
  <si>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</si>
  <si>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</si>
  <si>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</si>
  <si>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</si>
  <si>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</si>
  <si>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</si>
  <si>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</si>
  <si>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</si>
  <si>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</si>
  <si>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</si>
  <si>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</si>
  <si>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</si>
  <si>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</si>
  <si>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</si>
  <si>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</si>
  <si>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</si>
  <si>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</si>
  <si>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</si>
  <si>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</si>
  <si>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</si>
  <si>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</si>
  <si>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</si>
  <si>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</si>
  <si>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</si>
  <si>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</si>
  <si>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</si>
  <si>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</si>
  <si>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</si>
  <si>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</si>
  <si>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</si>
  <si>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</si>
  <si>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</si>
  <si>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</si>
  <si>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</si>
  <si>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</si>
  <si>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</si>
  <si>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</si>
  <si>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</si>
  <si>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</si>
  <si>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</si>
  <si>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</si>
  <si>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</si>
  <si>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</si>
  <si>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</si>
  <si>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</si>
  <si>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</si>
  <si>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</si>
  <si>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</si>
  <si>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</si>
  <si>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</si>
  <si>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</si>
  <si>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</si>
  <si>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</si>
  <si>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</si>
  <si>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</si>
  <si>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</si>
  <si>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</si>
  <si>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</si>
  <si>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</si>
  <si>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</si>
  <si>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</si>
  <si>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</si>
  <si>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</si>
  <si>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</si>
  <si>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</si>
  <si>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</si>
  <si>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</si>
  <si>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</si>
  <si>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</si>
  <si>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</si>
  <si>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</si>
  <si>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</si>
  <si>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</si>
  <si>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</si>
  <si>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</si>
  <si>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</si>
  <si>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</si>
  <si>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</si>
  <si>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</si>
  <si>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</si>
  <si>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</si>
  <si>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</si>
  <si>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</si>
  <si>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</si>
  <si>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</si>
  <si>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</si>
  <si>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</si>
  <si>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</si>
  <si>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</si>
  <si>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</si>
  <si>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</si>
  <si>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</si>
  <si>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</si>
  <si>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</si>
  <si>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</si>
  <si>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</si>
  <si>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</si>
  <si>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</si>
  <si>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</si>
  <si>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</si>
  <si>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</si>
  <si>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</si>
  <si>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</si>
  <si>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</si>
  <si>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</si>
  <si>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</si>
  <si>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</si>
  <si>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</si>
  <si>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</si>
  <si>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</si>
  <si>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</si>
  <si>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</si>
  <si>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</si>
  <si>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</si>
  <si>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</si>
  <si>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</si>
  <si>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</si>
  <si>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</si>
  <si>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</si>
  <si>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</si>
  <si>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</si>
  <si>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</si>
  <si>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</si>
  <si>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</si>
  <si>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</si>
  <si>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</si>
  <si>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</si>
  <si>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</si>
  <si>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</si>
  <si>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</si>
  <si>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</si>
  <si>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</si>
  <si>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</si>
  <si>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</si>
  <si>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</si>
  <si>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</si>
  <si>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</si>
  <si>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</si>
  <si>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</si>
  <si>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</si>
  <si>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</si>
  <si>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</si>
  <si>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</si>
  <si>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</si>
  <si>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</si>
  <si>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</si>
  <si>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</si>
  <si>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</si>
  <si>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</si>
  <si>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</si>
  <si>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</si>
  <si>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</si>
  <si>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</si>
  <si>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</si>
  <si>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</si>
  <si>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</si>
  <si>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</si>
  <si>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</si>
  <si>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</si>
  <si>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</si>
  <si>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</si>
  <si>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</si>
  <si>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</si>
  <si>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</si>
  <si>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</si>
  <si>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</si>
  <si>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</si>
  <si>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</si>
  <si>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</si>
  <si>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</si>
  <si>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</si>
  <si>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</si>
  <si>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</si>
  <si>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</si>
  <si>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</si>
  <si>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</si>
  <si>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</si>
  <si>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</si>
  <si>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</si>
  <si>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</si>
  <si>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</si>
  <si>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</si>
  <si>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</si>
  <si>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</si>
  <si>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</si>
  <si>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</si>
  <si>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</si>
  <si>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</si>
  <si>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</si>
  <si>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</si>
  <si>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</si>
  <si>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</si>
  <si>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</si>
  <si>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</si>
  <si>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</si>
  <si>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</si>
  <si>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</si>
  <si>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</si>
  <si>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</si>
  <si>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</si>
  <si>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</si>
  <si>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</si>
  <si>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</si>
  <si>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</si>
  <si>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</si>
  <si>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</si>
  <si>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</si>
  <si>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</si>
  <si>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</si>
  <si>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</si>
  <si>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</si>
  <si>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</si>
  <si>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</si>
  <si>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</si>
  <si>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</si>
  <si>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</si>
  <si>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</si>
  <si>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</si>
  <si>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</si>
  <si>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</si>
  <si>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</si>
  <si>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</si>
  <si>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</si>
  <si>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</si>
  <si>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</si>
  <si>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</si>
  <si>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</si>
  <si>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</si>
  <si>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</si>
  <si>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</si>
  <si>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</si>
  <si>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</si>
  <si>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</si>
  <si>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</si>
  <si>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</si>
  <si>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</si>
  <si>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</si>
  <si>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</si>
  <si>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</si>
  <si>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</si>
  <si>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</si>
  <si>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</si>
  <si>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</si>
  <si>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</si>
  <si>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</si>
  <si>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</si>
  <si>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</si>
  <si>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</si>
  <si>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</si>
  <si>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</si>
  <si>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</si>
  <si>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</si>
  <si>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</si>
  <si>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</si>
  <si>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</si>
  <si>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</si>
  <si>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</si>
  <si>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</si>
  <si>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</si>
  <si>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</si>
  <si>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</si>
  <si>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</si>
  <si>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</si>
  <si>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</si>
  <si>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</si>
  <si>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</si>
  <si>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</si>
  <si>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</si>
  <si>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</si>
  <si>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</si>
  <si>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</si>
  <si>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</si>
  <si>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</si>
  <si>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</si>
  <si>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</si>
  <si>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</si>
  <si>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</si>
  <si>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</si>
  <si>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</si>
  <si>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</si>
  <si>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</si>
  <si>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</si>
  <si>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</si>
  <si>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</si>
  <si>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</si>
  <si>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</si>
  <si>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</si>
  <si>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</si>
  <si>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</si>
  <si>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</si>
  <si>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</si>
  <si>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</si>
  <si>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</si>
  <si>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</si>
  <si>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</si>
  <si>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</si>
  <si>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</si>
  <si>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</si>
  <si>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</si>
  <si>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</si>
  <si>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</si>
  <si>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</si>
  <si>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</si>
  <si>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</si>
  <si>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</si>
  <si>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</si>
  <si>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</si>
  <si>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</si>
  <si>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</si>
  <si>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</si>
  <si>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</si>
  <si>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</si>
  <si>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</si>
  <si>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</si>
  <si>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</si>
  <si>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</si>
  <si>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</si>
  <si>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</si>
  <si>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</si>
  <si>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</si>
  <si>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</si>
  <si>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</si>
  <si>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</si>
  <si>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</si>
  <si>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</si>
  <si>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</si>
  <si>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</si>
  <si>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</si>
  <si>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</si>
  <si>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</si>
  <si>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</si>
  <si>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</si>
  <si>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</si>
  <si>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</si>
  <si>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</si>
  <si>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</si>
  <si>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</si>
  <si>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</si>
  <si>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</si>
  <si>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</si>
  <si>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</si>
  <si>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</si>
  <si>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</si>
  <si>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</si>
  <si>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</si>
  <si>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</si>
  <si>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</si>
  <si>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</si>
  <si>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</si>
  <si>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</si>
  <si>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</si>
  <si>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</si>
  <si>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</si>
  <si>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</si>
  <si>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</si>
  <si>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</si>
  <si>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</si>
  <si>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</si>
  <si>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</si>
  <si>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</si>
  <si>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</si>
  <si>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</si>
  <si>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</si>
  <si>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</si>
  <si>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</si>
  <si>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</si>
  <si>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</si>
  <si>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</si>
  <si>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</si>
  <si>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</si>
  <si>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</si>
  <si>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</si>
  <si>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</si>
  <si>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</si>
  <si>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</si>
  <si>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</si>
  <si>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</si>
  <si>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</si>
  <si>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</si>
  <si>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</si>
  <si>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</si>
  <si>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</si>
  <si>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</si>
  <si>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</si>
  <si>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</si>
  <si>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</si>
  <si>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</si>
  <si>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</si>
  <si>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</si>
  <si>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</si>
  <si>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</si>
  <si>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</si>
  <si>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</si>
  <si>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</si>
  <si>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</si>
  <si>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</si>
  <si>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</si>
  <si>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</si>
  <si>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</si>
  <si>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</si>
  <si>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</si>
  <si>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</si>
  <si>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</si>
  <si>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</si>
  <si>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</si>
  <si>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</si>
  <si>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</si>
  <si>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</si>
  <si>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</si>
  <si>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</si>
  <si>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</si>
  <si>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</si>
  <si>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</si>
  <si>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</si>
  <si>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</si>
  <si>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</si>
  <si>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</si>
  <si>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</si>
  <si>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</si>
  <si>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</si>
  <si>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</si>
  <si>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</si>
  <si>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</si>
  <si>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</si>
  <si>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</si>
  <si>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</si>
  <si>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</si>
  <si>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</si>
  <si>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</si>
  <si>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</si>
  <si>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</si>
  <si>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</si>
  <si>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</si>
  <si>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</si>
  <si>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</si>
  <si>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</si>
  <si>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</si>
  <si>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</si>
  <si>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</si>
  <si>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</si>
  <si>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</si>
  <si>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</si>
  <si>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</si>
  <si>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</si>
  <si>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</si>
  <si>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</si>
  <si>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</si>
  <si>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</si>
  <si>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</si>
  <si>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</si>
  <si>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</si>
  <si>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</si>
  <si>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</si>
  <si>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</si>
  <si>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</si>
  <si>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</si>
  <si>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</si>
  <si>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</si>
  <si>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</si>
  <si>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</si>
  <si>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</si>
  <si>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</si>
  <si>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</si>
  <si>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</si>
  <si>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</si>
  <si>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</si>
  <si>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</si>
  <si>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</si>
  <si>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</si>
  <si>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</si>
  <si>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</si>
  <si>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</si>
  <si>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</si>
  <si>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</si>
  <si>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</si>
  <si>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</si>
  <si>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</si>
  <si>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</si>
  <si>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</si>
  <si>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</si>
  <si>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</si>
  <si>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</si>
  <si>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</si>
  <si>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</si>
  <si>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</si>
  <si>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</si>
  <si>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</si>
  <si>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</si>
  <si>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</si>
  <si>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</si>
  <si>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</si>
  <si>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</si>
  <si>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</si>
  <si>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</si>
  <si>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</si>
  <si>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</si>
  <si>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</si>
  <si>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</si>
  <si>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</si>
  <si>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</si>
  <si>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</si>
  <si>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</si>
  <si>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</si>
  <si>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</si>
  <si>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</si>
  <si>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</si>
  <si>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</si>
  <si>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</si>
  <si>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</si>
  <si>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</si>
  <si>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</si>
  <si>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</si>
  <si>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</si>
  <si>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</si>
  <si>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</si>
  <si>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</si>
  <si>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</si>
  <si>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</si>
  <si>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</si>
  <si>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</si>
  <si>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</si>
  <si>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</si>
  <si>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</si>
  <si>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</si>
  <si>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</si>
  <si>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</si>
  <si>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</si>
  <si>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</si>
  <si>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</si>
  <si>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</si>
  <si>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</si>
  <si>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</si>
  <si>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</si>
  <si>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</si>
  <si>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</si>
  <si>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</si>
  <si>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</si>
  <si>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</si>
  <si>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</si>
  <si>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</si>
  <si>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</si>
  <si>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</si>
  <si>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</si>
  <si>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</si>
  <si>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</si>
  <si>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</si>
  <si>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</si>
  <si>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</si>
  <si>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</si>
  <si>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</si>
  <si>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</si>
  <si>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</si>
  <si>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</si>
  <si>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</si>
  <si>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</si>
  <si>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</si>
  <si>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</si>
  <si>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</si>
  <si>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</si>
  <si>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</si>
  <si>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</si>
  <si>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</si>
  <si>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</si>
  <si>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</si>
  <si>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</si>
  <si>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</si>
  <si>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</si>
  <si>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</si>
  <si>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</si>
  <si>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</si>
  <si>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</si>
  <si>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</si>
  <si>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</si>
  <si>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</si>
  <si>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</si>
  <si>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</si>
  <si>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</si>
  <si>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</si>
  <si>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</si>
  <si>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</si>
  <si>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</si>
  <si>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</si>
  <si>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</si>
  <si>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</si>
  <si>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</si>
  <si>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</si>
  <si>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</si>
  <si>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</si>
  <si>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</si>
  <si>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</si>
  <si>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</si>
  <si>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</si>
  <si>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</si>
  <si>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</si>
  <si>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</si>
  <si>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</si>
  <si>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</si>
  <si>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</si>
  <si>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</si>
  <si>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</si>
  <si>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</si>
  <si>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</si>
  <si>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</si>
  <si>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</si>
  <si>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</si>
  <si>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</si>
  <si>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</si>
  <si>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</si>
  <si>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</si>
  <si>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</si>
  <si>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</si>
  <si>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</si>
  <si>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</si>
  <si>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</si>
  <si>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</si>
  <si>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</si>
  <si>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</si>
  <si>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</si>
  <si>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</si>
  <si>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</si>
  <si>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</si>
  <si>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</si>
  <si>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</si>
  <si>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</si>
  <si>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</si>
  <si>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</si>
  <si>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</si>
  <si>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</si>
  <si>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</si>
  <si>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</si>
  <si>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</si>
  <si>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</si>
  <si>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</si>
  <si>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</si>
  <si>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</si>
  <si>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</si>
  <si>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</si>
  <si>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</si>
  <si>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</si>
  <si>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</si>
  <si>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</si>
  <si>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</si>
  <si>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</si>
  <si>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</si>
  <si>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</si>
  <si>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</si>
  <si>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</si>
  <si>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</si>
  <si>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</si>
  <si>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</si>
  <si>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</si>
  <si>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</si>
  <si>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</si>
  <si>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</si>
  <si>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</si>
  <si>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</si>
  <si>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</si>
  <si>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</si>
  <si>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</si>
  <si>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</si>
  <si>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</si>
  <si>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</si>
  <si>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</si>
  <si>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</si>
  <si>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</si>
  <si>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</si>
  <si>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</si>
  <si>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</si>
  <si>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</si>
  <si>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</si>
  <si>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</si>
  <si>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</si>
  <si>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</si>
  <si>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</si>
  <si>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</si>
  <si>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</si>
  <si>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</si>
  <si>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</si>
  <si>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</si>
  <si>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</si>
  <si>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</si>
  <si>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</si>
  <si>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</si>
  <si>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</si>
  <si>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</si>
  <si>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</si>
  <si>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</si>
  <si>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</si>
  <si>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</si>
  <si>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</si>
  <si>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</si>
  <si>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</si>
  <si>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</si>
  <si>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</si>
  <si>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</si>
  <si>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</si>
  <si>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</si>
  <si>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</si>
  <si>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</si>
  <si>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</si>
  <si>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</si>
  <si>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</si>
  <si>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</si>
  <si>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</si>
  <si>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</si>
  <si>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</si>
  <si>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</si>
  <si>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</si>
  <si>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</si>
  <si>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</si>
  <si>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</si>
  <si>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</si>
  <si>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</si>
  <si>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</si>
  <si>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</si>
  <si>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</si>
  <si>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</si>
  <si>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</si>
  <si>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</si>
  <si>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</si>
  <si>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</si>
  <si>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</si>
  <si>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</si>
  <si>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</si>
  <si>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</si>
  <si>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</si>
  <si>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</si>
  <si>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</si>
  <si>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</si>
  <si>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</si>
  <si>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</si>
  <si>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</si>
  <si>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</si>
  <si>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</si>
  <si>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</si>
  <si>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</si>
  <si>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</si>
  <si>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</si>
  <si>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</si>
  <si>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</si>
  <si>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</si>
  <si>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</si>
  <si>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</si>
  <si>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</si>
  <si>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</si>
  <si>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</si>
  <si>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</si>
  <si>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</si>
  <si>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</si>
  <si>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</si>
  <si>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</si>
  <si>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</si>
  <si>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</si>
  <si>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</si>
  <si>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</si>
  <si>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</si>
  <si>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</si>
  <si>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</si>
  <si>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</si>
  <si>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</si>
  <si>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</si>
  <si>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</si>
  <si>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</si>
  <si>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</si>
  <si>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</si>
  <si>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</si>
  <si>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</si>
  <si>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</si>
  <si>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</si>
  <si>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</si>
  <si>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</si>
  <si>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</si>
  <si>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</si>
  <si>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</si>
  <si>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</si>
  <si>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</si>
  <si>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</si>
  <si>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</si>
  <si>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</si>
  <si>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</si>
  <si>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</si>
  <si>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</si>
  <si>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</si>
  <si>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</si>
  <si>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</si>
  <si>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</si>
  <si>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</si>
  <si>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</si>
  <si>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</si>
  <si>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</si>
  <si>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</si>
  <si>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</si>
  <si>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</si>
  <si>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</si>
  <si>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</si>
  <si>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</si>
  <si>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</si>
  <si>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</si>
  <si>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</si>
  <si>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</si>
  <si>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</si>
  <si>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</si>
  <si>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</si>
  <si>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</si>
  <si>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</si>
  <si>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</si>
  <si>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</si>
  <si>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</si>
  <si>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</si>
  <si>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</si>
  <si>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</si>
  <si>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</si>
  <si>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</si>
  <si>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</si>
  <si>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</si>
  <si>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</si>
  <si>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</si>
  <si>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</si>
  <si>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</si>
  <si>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</si>
  <si>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</si>
  <si>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</si>
  <si>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</si>
  <si>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</si>
  <si>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</si>
  <si>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</si>
  <si>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</si>
  <si>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</si>
  <si>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</si>
  <si>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</si>
  <si>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</si>
  <si>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</si>
  <si>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</si>
  <si>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</si>
  <si>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</si>
  <si>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</si>
  <si>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</si>
  <si>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</si>
  <si>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</si>
  <si>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</si>
  <si>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</si>
  <si>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</si>
  <si>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</si>
  <si>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</si>
  <si>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</si>
  <si>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</si>
  <si>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</si>
  <si>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</si>
  <si>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</si>
  <si>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</si>
  <si>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</si>
  <si>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</si>
  <si>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</si>
  <si>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</si>
  <si>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</si>
  <si>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</si>
  <si>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</si>
  <si>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</si>
  <si>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</si>
  <si>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</si>
  <si>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</si>
  <si>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</si>
  <si>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</si>
  <si>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</si>
  <si>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</si>
  <si>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</si>
  <si>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</si>
  <si>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</si>
  <si>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</si>
  <si>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</si>
  <si>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</si>
  <si>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</si>
  <si>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</si>
  <si>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</si>
  <si>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</si>
  <si>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</si>
  <si>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</si>
  <si>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</si>
  <si>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</si>
  <si>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</si>
  <si>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</si>
  <si>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</si>
  <si>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</si>
  <si>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</si>
  <si>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</si>
  <si>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</si>
  <si>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</si>
  <si>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</si>
  <si>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</si>
  <si>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</si>
  <si>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</si>
  <si>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</si>
  <si>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</si>
  <si>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</si>
  <si>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</si>
  <si>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</si>
  <si>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</si>
  <si>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</si>
  <si>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</si>
  <si>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</si>
  <si>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</si>
  <si>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</si>
  <si>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</si>
  <si>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</si>
  <si>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</si>
  <si>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</si>
  <si>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</si>
  <si>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</si>
  <si>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</si>
  <si>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</si>
  <si>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</si>
  <si>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</si>
  <si>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</si>
  <si>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</si>
  <si>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</si>
  <si>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</si>
  <si>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</si>
  <si>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</si>
  <si>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</si>
  <si>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</si>
  <si>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</si>
  <si>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</si>
  <si>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</si>
  <si>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</si>
  <si>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</si>
  <si>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</si>
  <si>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</si>
  <si>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</si>
  <si>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</si>
  <si>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</si>
  <si>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</si>
  <si>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</si>
  <si>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</si>
  <si>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</si>
  <si>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</si>
  <si>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</si>
  <si>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</si>
  <si>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</si>
  <si>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</si>
  <si>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</si>
  <si>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</si>
  <si>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</si>
  <si>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</si>
  <si>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</si>
  <si>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</si>
  <si>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</si>
  <si>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</si>
  <si>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</si>
  <si>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</si>
  <si>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</si>
  <si>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</si>
  <si>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</si>
  <si>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</si>
  <si>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</si>
  <si>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</si>
  <si>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</si>
  <si>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</si>
  <si>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</si>
  <si>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</si>
  <si>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</si>
  <si>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</si>
  <si>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</si>
  <si>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</si>
  <si>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</si>
  <si>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</si>
  <si>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</si>
  <si>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</si>
  <si>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</si>
  <si>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</si>
  <si>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</si>
  <si>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</si>
  <si>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</si>
  <si>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</si>
  <si>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</si>
  <si>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</si>
  <si>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</si>
  <si>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</si>
  <si>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</si>
  <si>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</si>
  <si>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</si>
  <si>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</si>
  <si>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</si>
  <si>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</si>
  <si>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</si>
  <si>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</si>
  <si>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</si>
  <si>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</si>
  <si>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</si>
  <si>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</si>
  <si>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</si>
  <si>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</si>
  <si>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</si>
  <si>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</si>
  <si>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</si>
  <si>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</si>
  <si>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</si>
  <si>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</si>
  <si>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</si>
  <si>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</si>
  <si>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</si>
  <si>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</si>
  <si>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</si>
  <si>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</si>
  <si>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</si>
  <si>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</si>
  <si>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</si>
  <si>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</si>
  <si>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</si>
  <si>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</si>
  <si>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</si>
  <si>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</si>
  <si>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</si>
  <si>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</si>
  <si>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</si>
  <si>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</si>
  <si>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</si>
  <si>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</si>
  <si>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</si>
  <si>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</si>
  <si>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</si>
  <si>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</si>
  <si>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</si>
  <si>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</si>
  <si>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</si>
  <si>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</si>
  <si>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</si>
  <si>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</si>
  <si>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</si>
  <si>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</si>
  <si>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</si>
  <si>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</si>
  <si>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</si>
  <si>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</si>
  <si>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</si>
  <si>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</si>
  <si>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</si>
  <si>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</si>
  <si>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</si>
  <si>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</si>
  <si>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</si>
  <si>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</si>
  <si>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</si>
  <si>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</si>
  <si>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</si>
  <si>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</si>
  <si>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</si>
  <si>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</si>
  <si>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</si>
  <si>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</si>
  <si>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</si>
  <si>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</si>
  <si>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</si>
  <si>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</si>
  <si>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</si>
  <si>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</si>
  <si>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</si>
  <si>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</si>
  <si>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</si>
  <si>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</si>
  <si>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</si>
  <si>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</si>
  <si>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</si>
  <si>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</si>
  <si>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</si>
  <si>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</si>
  <si>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</si>
  <si>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</si>
  <si>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</si>
  <si>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</si>
  <si>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</si>
  <si>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</si>
  <si>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</si>
  <si>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</si>
  <si>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</si>
  <si>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</si>
  <si>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</si>
  <si>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</si>
  <si>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</si>
  <si>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</si>
  <si>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</si>
  <si>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</si>
  <si>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</si>
  <si>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</si>
  <si>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</si>
  <si>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</si>
  <si>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</si>
  <si>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</si>
  <si>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</si>
  <si>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</si>
  <si>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</si>
  <si>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</si>
  <si>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</si>
  <si>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</si>
  <si>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</si>
  <si>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</si>
  <si>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</si>
  <si>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</si>
  <si>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</si>
  <si>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</si>
  <si>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</si>
  <si>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</si>
  <si>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</si>
  <si>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</si>
  <si>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</si>
  <si>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</si>
  <si>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</si>
  <si>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</si>
  <si>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</si>
  <si>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</si>
  <si>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</si>
  <si>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</si>
  <si>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</si>
  <si>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</si>
  <si>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</si>
  <si>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</si>
  <si>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</si>
  <si>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</si>
  <si>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</si>
  <si>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</si>
  <si>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</si>
  <si>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</si>
  <si>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</si>
  <si>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</si>
  <si>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</si>
  <si>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</si>
  <si>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</si>
  <si>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</si>
  <si>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</si>
  <si>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</si>
  <si>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</si>
  <si>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</si>
  <si>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</si>
  <si>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</si>
  <si>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</si>
  <si>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</si>
  <si>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</si>
  <si>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</si>
  <si>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</si>
  <si>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</si>
  <si>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</si>
  <si>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</si>
  <si>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</si>
  <si>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</si>
  <si>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</si>
  <si>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</si>
  <si>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</si>
  <si>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</si>
  <si>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</si>
  <si>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</si>
  <si>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</si>
  <si>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</si>
  <si>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</si>
  <si>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</si>
  <si>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</si>
  <si>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</si>
  <si>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</si>
  <si>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</si>
  <si>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</si>
  <si>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</si>
  <si>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</si>
  <si>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</si>
  <si>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</si>
  <si>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</si>
  <si>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</si>
  <si>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</si>
  <si>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</si>
  <si>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</si>
  <si>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</si>
  <si>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</si>
  <si>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</si>
  <si>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</si>
  <si>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</si>
  <si>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</si>
  <si>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</si>
  <si>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</si>
  <si>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</si>
  <si>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</si>
  <si>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</si>
  <si>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</si>
  <si>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</si>
  <si>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</si>
  <si>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</si>
  <si>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</si>
  <si>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</si>
  <si>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</si>
  <si>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</si>
  <si>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</si>
  <si>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</si>
  <si>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</si>
  <si>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</si>
  <si>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</si>
  <si>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</si>
  <si>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</si>
  <si>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</si>
  <si>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</si>
  <si>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</si>
  <si>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</si>
  <si>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</si>
  <si>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</si>
  <si>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</si>
  <si>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</si>
  <si>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</si>
  <si>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</si>
  <si>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</si>
  <si>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</si>
  <si>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</si>
  <si>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</si>
  <si>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</si>
  <si>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</si>
  <si>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</si>
  <si>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</si>
  <si>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</si>
  <si>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</si>
  <si>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</si>
  <si>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</si>
  <si>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</si>
  <si>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</si>
  <si>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</si>
  <si>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</si>
  <si>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</si>
  <si>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</si>
  <si>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</si>
  <si>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</si>
  <si>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</si>
  <si>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</si>
  <si>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</si>
  <si>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</si>
  <si>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</si>
  <si>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</si>
  <si>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</si>
  <si>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</si>
  <si>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</si>
  <si>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</si>
  <si>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</si>
  <si>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</si>
  <si>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</si>
  <si>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</si>
  <si>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</si>
  <si>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</si>
  <si>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</si>
  <si>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</si>
  <si>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</si>
  <si>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</si>
  <si>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</si>
  <si>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</si>
  <si>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</si>
  <si>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</si>
  <si>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</si>
  <si>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</si>
  <si>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</si>
  <si>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</si>
  <si>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</si>
  <si>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</si>
  <si>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</si>
  <si>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</si>
  <si>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</si>
  <si>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</si>
  <si>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</si>
  <si>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</si>
  <si>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</si>
  <si>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</si>
  <si>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</si>
  <si>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</si>
  <si>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</si>
  <si>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</si>
  <si>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</si>
  <si>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</si>
  <si>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</si>
  <si>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</si>
  <si>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</si>
  <si>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</si>
  <si>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</si>
  <si>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</si>
  <si>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</si>
  <si>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</si>
  <si>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</si>
  <si>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</si>
  <si>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</si>
  <si>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</si>
  <si>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</si>
  <si>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</si>
  <si>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</si>
  <si>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</si>
  <si>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</si>
  <si>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</si>
  <si>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</si>
  <si>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</si>
  <si>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</si>
  <si>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</si>
  <si>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</si>
  <si>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</si>
  <si>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</si>
  <si>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</si>
  <si>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</si>
  <si>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</si>
  <si>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</si>
  <si>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</si>
  <si>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</si>
  <si>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</si>
  <si>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</si>
  <si>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</si>
  <si>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</si>
  <si>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</si>
  <si>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</si>
  <si>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</si>
  <si>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</si>
  <si>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</si>
  <si>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</si>
  <si>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</si>
  <si>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</si>
  <si>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</si>
  <si>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</si>
  <si>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</si>
  <si>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</si>
  <si>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</si>
  <si>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</si>
  <si>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</si>
  <si>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</si>
  <si>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</si>
  <si>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</si>
  <si>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</si>
  <si>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</si>
  <si>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</si>
  <si>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</si>
  <si>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</si>
  <si>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</si>
  <si>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</si>
  <si>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</si>
  <si>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</si>
  <si>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</si>
  <si>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</si>
  <si>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</si>
  <si>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</si>
  <si>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</si>
  <si>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</si>
  <si>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</si>
  <si>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</si>
  <si>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</si>
  <si>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</si>
  <si>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</si>
  <si>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</si>
  <si>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</si>
  <si>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</si>
  <si>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</si>
  <si>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</si>
  <si>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</si>
  <si>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</si>
  <si>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</si>
  <si>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</si>
  <si>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</si>
  <si>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</si>
  <si>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</si>
  <si>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</si>
  <si>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</si>
  <si>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</si>
  <si>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</si>
  <si>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</si>
  <si>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</si>
  <si>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</si>
  <si>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</si>
  <si>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</si>
  <si>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</si>
  <si>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</si>
  <si>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</si>
  <si>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</si>
  <si>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</si>
  <si>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</si>
  <si>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</si>
  <si>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</si>
  <si>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</si>
  <si>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</si>
  <si>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</si>
  <si>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</si>
  <si>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</si>
  <si>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</si>
  <si>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</si>
  <si>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</si>
  <si>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</si>
  <si>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</si>
  <si>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</si>
  <si>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</si>
  <si>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</si>
  <si>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</si>
  <si>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</si>
  <si>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</si>
  <si>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</si>
  <si>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</si>
  <si>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</si>
  <si>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</si>
  <si>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</si>
  <si>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</si>
  <si>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</si>
  <si>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</si>
  <si>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</si>
  <si>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</si>
  <si>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</si>
  <si>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</si>
  <si>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</si>
  <si>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</si>
  <si>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</si>
  <si>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</si>
  <si>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</si>
  <si>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</si>
  <si>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</si>
  <si>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</si>
  <si>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</si>
  <si>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</si>
  <si>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</si>
  <si>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</si>
  <si>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</si>
  <si>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</si>
  <si>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</si>
  <si>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</si>
  <si>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</si>
  <si>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</si>
  <si>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</si>
  <si>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</si>
  <si>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</si>
  <si>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</si>
  <si>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</si>
  <si>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</si>
  <si>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</si>
  <si>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</si>
  <si>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</si>
  <si>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</si>
  <si>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</si>
  <si>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</si>
  <si>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</si>
  <si>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</si>
  <si>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</si>
  <si>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</si>
  <si>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</si>
  <si>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</si>
  <si>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</si>
  <si>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</si>
  <si>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</si>
  <si>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</si>
  <si>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</si>
  <si>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</si>
  <si>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</si>
  <si>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</si>
  <si>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</si>
  <si>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</si>
  <si>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</si>
  <si>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</si>
  <si>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</si>
  <si>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</si>
  <si>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</si>
  <si>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</si>
  <si>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</si>
  <si>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</si>
  <si>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</si>
  <si>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</si>
  <si>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</si>
  <si>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</si>
  <si>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</si>
  <si>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</si>
  <si>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</si>
  <si>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</si>
  <si>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</si>
  <si>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</si>
  <si>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</si>
  <si>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</si>
  <si>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</si>
  <si>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</si>
  <si>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</si>
  <si>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</si>
  <si>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</si>
  <si>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</si>
  <si>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</si>
  <si>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</si>
  <si>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</si>
  <si>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</si>
  <si>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</si>
  <si>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</si>
  <si>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</si>
  <si>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</si>
  <si>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</si>
  <si>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</si>
  <si>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</si>
  <si>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</si>
  <si>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</si>
  <si>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</si>
  <si>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</si>
  <si>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</si>
  <si>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</si>
  <si>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</si>
  <si>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</si>
  <si>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</si>
  <si>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</si>
  <si>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</si>
  <si>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</si>
  <si>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</si>
  <si>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</si>
  <si>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</si>
  <si>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</si>
  <si>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</si>
  <si>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</si>
  <si>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</si>
  <si>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</si>
  <si>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</si>
  <si>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</si>
  <si>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</si>
  <si>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</si>
  <si>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</si>
  <si>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</si>
  <si>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</si>
  <si>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</si>
  <si>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</si>
  <si>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</si>
  <si>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</si>
  <si>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</si>
  <si>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</si>
  <si>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</si>
  <si>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</si>
  <si>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</si>
  <si>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</si>
  <si>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</si>
  <si>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</si>
  <si>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</si>
  <si>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</si>
  <si>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</si>
  <si>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</si>
  <si>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</si>
  <si>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</si>
  <si>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</si>
  <si>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</si>
  <si>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</si>
  <si>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</si>
  <si>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</si>
  <si>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</si>
  <si>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</si>
  <si>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</si>
  <si>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</si>
  <si>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</si>
  <si>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</si>
  <si>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</si>
  <si>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</si>
  <si>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</si>
  <si>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</si>
  <si>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</si>
  <si>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</si>
  <si>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</si>
  <si>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</si>
  <si>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</si>
  <si>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</si>
  <si>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</si>
  <si>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</si>
  <si>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</si>
  <si>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</si>
  <si>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</si>
  <si>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</si>
  <si>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</si>
  <si>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</si>
  <si>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</si>
  <si>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</si>
  <si>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</si>
  <si>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</si>
  <si>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</si>
  <si>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</si>
  <si>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</si>
  <si>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</si>
  <si>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</si>
  <si>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</si>
  <si>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</si>
  <si>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</si>
  <si>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</si>
  <si>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</si>
  <si>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</si>
  <si>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</si>
  <si>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</si>
  <si>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</si>
  <si>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</si>
  <si>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</si>
  <si>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</si>
  <si>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</si>
  <si>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</si>
  <si>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</si>
  <si>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</si>
  <si>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</si>
  <si>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</si>
  <si>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</si>
  <si>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</si>
  <si>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</si>
  <si>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</si>
  <si>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</si>
  <si>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</si>
  <si>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</si>
  <si>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</si>
  <si>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</si>
  <si>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</si>
  <si>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</si>
  <si>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</si>
  <si>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</si>
  <si>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</si>
  <si>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</si>
  <si>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</si>
  <si>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</si>
  <si>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</si>
  <si>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</si>
  <si>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</si>
  <si>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</si>
  <si>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</si>
  <si>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</si>
  <si>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</si>
  <si>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</si>
  <si>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</si>
  <si>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</si>
  <si>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</si>
  <si>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</si>
  <si>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</si>
  <si>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</si>
  <si>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</si>
  <si>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</si>
  <si>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</si>
  <si>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</si>
  <si>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</si>
  <si>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</si>
  <si>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</si>
  <si>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</si>
  <si>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</si>
  <si>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</si>
  <si>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</si>
  <si>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</si>
  <si>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</si>
  <si>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</si>
  <si>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</si>
  <si>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</si>
  <si>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</si>
  <si>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</si>
  <si>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</si>
  <si>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</si>
  <si>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</si>
  <si>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</si>
  <si>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</si>
  <si>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</si>
  <si>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</si>
  <si>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</si>
  <si>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</si>
  <si>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</si>
  <si>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</si>
  <si>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</si>
  <si>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</si>
  <si>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</si>
  <si>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</si>
  <si>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</si>
  <si>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</si>
  <si>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</si>
  <si>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</si>
  <si>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</si>
  <si>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</si>
  <si>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</si>
  <si>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</si>
  <si>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</si>
  <si>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</si>
  <si>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</si>
  <si>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</si>
  <si>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</si>
  <si>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</si>
  <si>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</si>
  <si>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</si>
  <si>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</si>
  <si>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</si>
  <si>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</si>
  <si>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</si>
  <si>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</si>
  <si>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</si>
  <si>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</si>
  <si>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</si>
  <si>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</si>
  <si>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</si>
  <si>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</si>
  <si>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</si>
  <si>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</si>
  <si>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</si>
  <si>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</si>
  <si>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</si>
  <si>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</si>
  <si>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</si>
  <si>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</si>
  <si>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</si>
  <si>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</si>
  <si>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</si>
  <si>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</si>
  <si>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</si>
  <si>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</si>
  <si>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</si>
  <si>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</si>
  <si>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</si>
  <si>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</si>
  <si>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</si>
  <si>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</si>
  <si>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</si>
  <si>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</si>
  <si>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</si>
  <si>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</si>
  <si>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</si>
  <si>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</si>
  <si>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</si>
  <si>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</si>
  <si>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</si>
  <si>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</si>
  <si>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</si>
  <si>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</si>
  <si>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</si>
  <si>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</si>
  <si>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</si>
  <si>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</si>
  <si>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</si>
  <si>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</si>
  <si>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</si>
  <si>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</si>
  <si>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</si>
  <si>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</si>
  <si>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</si>
  <si>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</si>
  <si>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</si>
  <si>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</si>
  <si>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</si>
  <si>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</si>
  <si>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</si>
  <si>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</si>
  <si>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</si>
  <si>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</si>
  <si>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</si>
  <si>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</si>
  <si>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</si>
  <si>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</si>
  <si>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</si>
  <si>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</si>
  <si>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</si>
  <si>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</si>
  <si>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</si>
  <si>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</si>
  <si>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</si>
  <si>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</si>
  <si>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</si>
  <si>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</si>
  <si>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</si>
  <si>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</si>
  <si>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</si>
  <si>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</si>
  <si>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</si>
  <si>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</si>
  <si>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</si>
  <si>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</si>
  <si>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</si>
  <si>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</si>
  <si>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</si>
  <si>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</si>
  <si>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</si>
  <si>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</si>
  <si>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</si>
  <si>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</si>
  <si>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</si>
  <si>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</si>
  <si>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</si>
  <si>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</si>
  <si>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</si>
  <si>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</si>
  <si>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</si>
  <si>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</si>
  <si>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</si>
  <si>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</si>
  <si>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</si>
  <si>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</si>
  <si>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</si>
  <si>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</si>
  <si>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</si>
  <si>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</si>
  <si>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</si>
  <si>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</si>
  <si>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</si>
  <si>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</si>
  <si>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</si>
  <si>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</si>
  <si>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</si>
  <si>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</si>
  <si>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</si>
  <si>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</si>
  <si>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</si>
  <si>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</si>
  <si>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</si>
  <si>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</si>
  <si>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</si>
  <si>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</si>
  <si>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</si>
  <si>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</si>
  <si>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</si>
  <si>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</si>
  <si>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</si>
  <si>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</si>
  <si>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</si>
  <si>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</si>
  <si>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</si>
  <si>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</si>
  <si>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</si>
  <si>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</si>
  <si>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</si>
  <si>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</si>
  <si>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</si>
  <si>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</si>
  <si>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</si>
  <si>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</si>
  <si>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</si>
  <si>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</si>
  <si>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</si>
  <si>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</si>
  <si>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</si>
  <si>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</si>
  <si>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</si>
  <si>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</si>
  <si>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</si>
  <si>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</si>
  <si>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</si>
  <si>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</si>
  <si>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</si>
  <si>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</si>
  <si>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</si>
  <si>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</si>
  <si>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</si>
  <si>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</si>
  <si>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</si>
  <si>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</si>
  <si>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</si>
  <si>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</si>
  <si>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</si>
  <si>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</si>
  <si>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</si>
  <si>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</si>
  <si>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</si>
  <si>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</si>
  <si>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</si>
  <si>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</si>
  <si>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</si>
  <si>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</si>
  <si>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</si>
  <si>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</si>
  <si>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</si>
  <si>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</si>
  <si>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</si>
  <si>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</si>
  <si>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</si>
  <si>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</si>
  <si>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</si>
  <si>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</si>
  <si>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</si>
  <si>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</si>
  <si>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</si>
  <si>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</si>
  <si>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</si>
  <si>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</si>
  <si>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</si>
  <si>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</si>
  <si>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</si>
  <si>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</si>
  <si>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</si>
  <si>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</si>
  <si>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</si>
  <si>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</si>
  <si>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</si>
  <si>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</si>
  <si>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</si>
  <si>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</si>
  <si>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</si>
  <si>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</si>
  <si>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</si>
  <si>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</si>
  <si>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</si>
  <si>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</si>
  <si>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</si>
  <si>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</si>
  <si>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</si>
  <si>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</si>
  <si>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</si>
  <si>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</si>
  <si>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</si>
  <si>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</si>
  <si>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</si>
  <si>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</si>
  <si>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</si>
  <si>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</si>
  <si>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</si>
  <si>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</si>
  <si>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</si>
  <si>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</si>
  <si>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</si>
  <si>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</si>
  <si>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</si>
  <si>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</si>
  <si>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</si>
  <si>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</si>
  <si>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</si>
  <si>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</si>
  <si>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</si>
  <si>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</si>
  <si>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</si>
  <si>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</si>
  <si>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</si>
  <si>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</si>
  <si>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</si>
  <si>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</si>
  <si>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</si>
  <si>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</si>
  <si>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</si>
  <si>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</si>
  <si>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</si>
  <si>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</si>
  <si>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</si>
  <si>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</si>
  <si>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</si>
  <si>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</si>
  <si>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</si>
  <si>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</si>
  <si>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</si>
  <si>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</si>
  <si>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</si>
  <si>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</si>
  <si>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</si>
  <si>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</si>
  <si>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</si>
  <si>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</si>
  <si>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</si>
  <si>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</si>
  <si>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</si>
  <si>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</si>
  <si>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</si>
  <si>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</si>
  <si>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</si>
  <si>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</si>
  <si>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</si>
  <si>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</si>
  <si>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</si>
  <si>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</si>
  <si>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</si>
  <si>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</si>
  <si>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</si>
  <si>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</si>
  <si>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</si>
  <si>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</si>
  <si>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</si>
  <si>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</si>
  <si>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</si>
  <si>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</si>
  <si>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</si>
  <si>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</si>
  <si>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</si>
  <si>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</si>
  <si>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</si>
  <si>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</si>
  <si>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</si>
  <si>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</si>
  <si>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</si>
  <si>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</si>
  <si>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</si>
  <si>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</si>
  <si>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</si>
  <si>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</si>
  <si>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</si>
  <si>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</si>
  <si>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</si>
  <si>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</si>
  <si>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</si>
  <si>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</si>
  <si>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</si>
  <si>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</si>
  <si>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</si>
  <si>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</si>
  <si>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</si>
  <si>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</si>
  <si>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</si>
  <si>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</si>
  <si>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</si>
  <si>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</si>
  <si>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</si>
  <si>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</si>
  <si>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</si>
  <si>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</si>
  <si>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</si>
  <si>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</si>
  <si>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</si>
  <si>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</si>
  <si>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</si>
  <si>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</si>
  <si>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</si>
  <si>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</si>
  <si>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</si>
  <si>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</si>
  <si>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</si>
  <si>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</si>
  <si>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</si>
  <si>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</si>
  <si>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</si>
  <si>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</si>
  <si>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</si>
  <si>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</si>
  <si>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</si>
  <si>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</si>
  <si>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</si>
  <si>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</si>
  <si>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</si>
  <si>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</si>
  <si>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</si>
  <si>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</si>
  <si>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</si>
  <si>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</si>
  <si>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</si>
  <si>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</si>
  <si>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</si>
  <si>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</si>
  <si>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</si>
  <si>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</si>
  <si>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</si>
  <si>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</si>
  <si>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</si>
  <si>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</si>
  <si>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</si>
  <si>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</si>
  <si>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</si>
  <si>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</si>
  <si>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</si>
  <si>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</si>
  <si>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</si>
  <si>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</si>
  <si>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</si>
  <si>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</si>
  <si>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</si>
  <si>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</si>
  <si>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</si>
  <si>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</si>
  <si>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</si>
  <si>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</si>
  <si>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</si>
  <si>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</si>
  <si>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</si>
  <si>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</si>
  <si>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</si>
  <si>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</si>
  <si>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</si>
  <si>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</si>
  <si>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</si>
  <si>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</si>
  <si>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</si>
  <si>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</si>
  <si>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</si>
  <si>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</si>
  <si>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</si>
  <si>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</si>
  <si>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</si>
  <si>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</si>
  <si>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</si>
  <si>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</si>
  <si>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</si>
  <si>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</si>
  <si>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</si>
  <si>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</si>
  <si>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</si>
  <si>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</si>
  <si>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</si>
  <si>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</si>
  <si>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</si>
  <si>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</si>
  <si>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</si>
  <si>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</si>
  <si>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</si>
  <si>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</si>
  <si>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</si>
  <si>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</si>
  <si>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</si>
  <si>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</si>
  <si>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</si>
  <si>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</si>
  <si>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</si>
  <si>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</si>
  <si>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</si>
  <si>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</si>
  <si>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</si>
  <si>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</si>
  <si>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</si>
  <si>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</si>
  <si>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</si>
  <si>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</si>
  <si>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</si>
  <si>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</si>
  <si>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</si>
  <si>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</si>
  <si>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</si>
  <si>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</si>
  <si>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</si>
  <si>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</si>
  <si>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</si>
  <si>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</si>
  <si>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</si>
  <si>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</si>
  <si>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</si>
  <si>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</si>
  <si>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</si>
  <si>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</si>
  <si>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</si>
  <si>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</si>
  <si>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</si>
  <si>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</si>
  <si>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</si>
  <si>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</si>
  <si>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</si>
  <si>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</si>
  <si>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</si>
  <si>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</si>
  <si>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</si>
  <si>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</si>
  <si>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</si>
  <si>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</si>
  <si>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</si>
  <si>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</si>
  <si>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</si>
  <si>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</si>
  <si>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</si>
  <si>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</si>
  <si>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</si>
  <si>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</si>
  <si>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</si>
  <si>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</si>
  <si>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</si>
  <si>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</si>
  <si>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</si>
  <si>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</si>
  <si>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</si>
  <si>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</si>
  <si>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</si>
  <si>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</si>
  <si>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</si>
  <si>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</si>
  <si>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</si>
  <si>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</si>
  <si>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</si>
  <si>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</si>
  <si>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</si>
  <si>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</si>
  <si>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</si>
  <si>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</si>
  <si>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</si>
  <si>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</si>
  <si>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</si>
  <si>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</si>
  <si>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</si>
  <si>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</si>
  <si>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</si>
  <si>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</si>
  <si>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</si>
  <si>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</si>
  <si>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</si>
  <si>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</si>
  <si>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</si>
  <si>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</si>
  <si>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</si>
  <si>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</si>
  <si>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</si>
  <si>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</si>
  <si>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</si>
  <si>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</si>
  <si>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</si>
  <si>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</si>
  <si>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</si>
  <si>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</si>
  <si>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</si>
  <si>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</si>
  <si>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</si>
  <si>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</si>
  <si>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</si>
  <si>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</si>
  <si>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</si>
  <si>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</si>
  <si>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</si>
  <si>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</si>
  <si>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</si>
  <si>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</si>
  <si>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</si>
  <si>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</si>
  <si>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</si>
  <si>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</si>
  <si>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</si>
  <si>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</si>
  <si>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</si>
  <si>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</si>
  <si>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</si>
  <si>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</si>
  <si>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</si>
  <si>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</si>
  <si>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</si>
  <si>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</si>
  <si>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</si>
  <si>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</si>
  <si>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</si>
  <si>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</si>
  <si>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</si>
  <si>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</si>
  <si>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</si>
  <si>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</si>
  <si>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</si>
  <si>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</si>
  <si>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</si>
  <si>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</si>
  <si>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</si>
  <si>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</si>
  <si>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</si>
  <si>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</si>
  <si>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</si>
  <si>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</si>
  <si>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</si>
  <si>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</si>
  <si>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</si>
  <si>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</si>
  <si>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</si>
  <si>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</si>
  <si>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</si>
  <si>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</si>
  <si>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</si>
  <si>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</si>
  <si>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</si>
  <si>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</si>
  <si>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</si>
  <si>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</si>
  <si>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</si>
  <si>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</si>
  <si>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</si>
  <si>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</si>
  <si>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</si>
  <si>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</si>
  <si>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</si>
  <si>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</si>
  <si>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</si>
  <si>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</si>
  <si>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</si>
  <si>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</si>
  <si>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</si>
  <si>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</si>
  <si>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</si>
  <si>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</si>
  <si>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</si>
  <si>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</si>
  <si>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</si>
  <si>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</si>
  <si>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</si>
  <si>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</si>
  <si>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</si>
  <si>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</si>
  <si>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</si>
  <si>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</si>
  <si>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</si>
  <si>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</si>
  <si>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</si>
  <si>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</si>
  <si>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</si>
  <si>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</si>
  <si>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</si>
  <si>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</si>
  <si>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</si>
  <si>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</si>
  <si>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</si>
  <si>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</si>
  <si>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</si>
  <si>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</si>
  <si>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</si>
  <si>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</si>
  <si>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</si>
  <si>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</si>
  <si>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</si>
  <si>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</si>
  <si>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</si>
  <si>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</si>
  <si>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</si>
  <si>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</si>
  <si>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</si>
  <si>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</si>
  <si>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</si>
  <si>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</si>
  <si>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</si>
  <si>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</si>
  <si>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</si>
  <si>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</si>
  <si>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</si>
  <si>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</si>
  <si>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</si>
  <si>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</si>
  <si>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</si>
  <si>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</si>
  <si>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</si>
  <si>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</si>
  <si>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</si>
  <si>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</si>
  <si>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</si>
  <si>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</si>
  <si>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</si>
  <si>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</si>
  <si>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</si>
  <si>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</si>
  <si>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</si>
  <si>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</si>
  <si>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</si>
  <si>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</si>
  <si>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</si>
  <si>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</si>
  <si>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</si>
  <si>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</si>
  <si>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</si>
  <si>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</si>
  <si>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</si>
  <si>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</si>
  <si>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</si>
  <si>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</si>
  <si>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</si>
  <si>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</si>
  <si>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</si>
  <si>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</si>
  <si>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</si>
  <si>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</si>
  <si>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</si>
  <si>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</si>
  <si>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</si>
  <si>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</si>
  <si>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</si>
  <si>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</si>
  <si>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</si>
  <si>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</si>
  <si>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</si>
  <si>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</si>
  <si>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</si>
  <si>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</si>
  <si>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</si>
  <si>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</si>
  <si>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</si>
  <si>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</si>
  <si>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</si>
  <si>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</si>
  <si>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</si>
  <si>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</si>
  <si>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</si>
  <si>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</si>
  <si>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</si>
  <si>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</si>
  <si>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</si>
  <si>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</si>
  <si>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</si>
  <si>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</si>
  <si>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</si>
  <si>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</si>
  <si>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</si>
  <si>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</si>
  <si>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</si>
  <si>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</si>
  <si>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</si>
  <si>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</si>
  <si>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</si>
  <si>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</si>
  <si>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</si>
  <si>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</si>
  <si>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</si>
  <si>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</si>
  <si>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</si>
  <si>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</si>
  <si>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</si>
  <si>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</si>
  <si>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</si>
  <si>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</si>
  <si>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</si>
  <si>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</si>
  <si>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</si>
  <si>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</si>
  <si>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</si>
  <si>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</si>
  <si>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</si>
  <si>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</si>
  <si>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</si>
  <si>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</si>
  <si>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</si>
  <si>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</si>
  <si>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</si>
  <si>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</si>
  <si>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</si>
  <si>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</si>
  <si>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</si>
  <si>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</si>
  <si>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</si>
  <si>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</si>
  <si>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</si>
  <si>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</si>
  <si>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</si>
  <si>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</si>
  <si>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</si>
  <si>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</si>
  <si>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</si>
  <si>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</si>
  <si>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</si>
  <si>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</si>
  <si>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</si>
  <si>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</si>
  <si>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</si>
  <si>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</si>
  <si>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</si>
  <si>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</si>
  <si>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</si>
  <si>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</si>
  <si>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</si>
  <si>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</si>
  <si>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</si>
  <si>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</si>
  <si>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</si>
  <si>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</si>
  <si>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</si>
  <si>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</si>
  <si>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</si>
  <si>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</si>
  <si>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</si>
  <si>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</si>
  <si>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</si>
  <si>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</si>
  <si>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</si>
  <si>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</si>
  <si>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</si>
  <si>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</si>
  <si>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</si>
  <si>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</si>
  <si>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</si>
  <si>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</si>
  <si>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</si>
  <si>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</si>
  <si>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</si>
  <si>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</si>
  <si>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</si>
  <si>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</si>
  <si>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</si>
  <si>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</si>
  <si>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</si>
  <si>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</si>
  <si>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</si>
  <si>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</si>
  <si>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</si>
  <si>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</si>
  <si>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</si>
  <si>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</si>
  <si>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</si>
  <si>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</si>
  <si>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</si>
  <si>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</si>
  <si>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</si>
  <si>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</si>
  <si>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</si>
  <si>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</si>
  <si>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</si>
  <si>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</si>
  <si>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</si>
  <si>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</si>
  <si>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</si>
  <si>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</si>
  <si>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</si>
  <si>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</si>
  <si>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</si>
  <si>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</si>
  <si>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</si>
  <si>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</si>
  <si>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</si>
  <si>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</si>
  <si>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</si>
  <si>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</si>
  <si>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</si>
  <si>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</si>
  <si>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</si>
  <si>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</si>
  <si>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</si>
  <si>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</si>
  <si>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</si>
  <si>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</si>
  <si>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</si>
  <si>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</si>
  <si>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</si>
  <si>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</si>
  <si>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</si>
  <si>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</si>
  <si>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</si>
  <si>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</si>
  <si>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</si>
  <si>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</si>
  <si>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</si>
  <si>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</si>
  <si>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</si>
  <si>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</si>
  <si>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</si>
  <si>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</si>
  <si>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</si>
  <si>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</si>
  <si>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</si>
  <si>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</si>
  <si>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</si>
  <si>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</si>
  <si>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</si>
  <si>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</si>
  <si>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</si>
  <si>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</si>
  <si>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</si>
  <si>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</si>
  <si>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</si>
  <si>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</si>
  <si>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</si>
  <si>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</si>
  <si>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</si>
  <si>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</si>
  <si>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</si>
  <si>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</si>
  <si>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</si>
  <si>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</si>
  <si>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</si>
  <si>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</si>
  <si>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</si>
  <si>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</si>
  <si>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</si>
  <si>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</si>
  <si>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</si>
  <si>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</si>
  <si>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</si>
  <si>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</si>
  <si>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</si>
  <si>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</si>
  <si>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</si>
  <si>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</si>
  <si>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</si>
  <si>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</si>
  <si>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</si>
  <si>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</si>
  <si>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</si>
  <si>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</si>
  <si>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</si>
  <si>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</si>
  <si>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</si>
  <si>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</si>
  <si>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</si>
  <si>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</si>
  <si>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</si>
  <si>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</si>
  <si>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</si>
  <si>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</si>
  <si>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</si>
  <si>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</si>
  <si>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</si>
  <si>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</si>
  <si>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</si>
  <si>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</si>
  <si>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</si>
  <si>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</si>
  <si>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</si>
  <si>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</si>
  <si>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</si>
  <si>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</si>
  <si>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</si>
  <si>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</si>
  <si>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</si>
  <si>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</si>
  <si>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</si>
  <si>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</si>
  <si>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</si>
  <si>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</si>
  <si>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</si>
  <si>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</si>
  <si>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</si>
  <si>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</si>
  <si>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</si>
  <si>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</si>
  <si>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</si>
  <si>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</si>
  <si>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</si>
  <si>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</si>
  <si>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</si>
  <si>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</si>
  <si>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</si>
  <si>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</si>
  <si>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</si>
  <si>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</si>
  <si>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</si>
  <si>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</si>
  <si>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</si>
  <si>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</si>
  <si>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</si>
  <si>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</si>
  <si>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</si>
  <si>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</si>
  <si>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</si>
  <si>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</si>
  <si>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</si>
  <si>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</si>
  <si>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</si>
  <si>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</si>
  <si>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</si>
  <si>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</si>
  <si>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</si>
  <si>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</si>
  <si>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</si>
  <si>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</si>
  <si>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</si>
  <si>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</si>
  <si>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</si>
  <si>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</si>
  <si>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</si>
  <si>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</si>
  <si>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</si>
  <si>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</si>
  <si>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</si>
  <si>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</si>
  <si>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</si>
  <si>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</si>
  <si>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</si>
  <si>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</si>
  <si>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</si>
  <si>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</si>
  <si>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</si>
  <si>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</si>
  <si>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</si>
  <si>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</si>
  <si>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</si>
  <si>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</si>
  <si>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</si>
  <si>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</si>
  <si>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</si>
  <si>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</si>
  <si>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</si>
  <si>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</si>
  <si>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</si>
  <si>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</si>
  <si>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</si>
  <si>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</si>
  <si>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</si>
  <si>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</si>
  <si>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</si>
  <si>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</si>
  <si>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</si>
  <si>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</si>
  <si>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</si>
  <si>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</si>
  <si>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</si>
  <si>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</si>
  <si>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</si>
  <si>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</si>
  <si>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</si>
  <si>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</si>
  <si>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</si>
  <si>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</si>
  <si>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</si>
  <si>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</si>
  <si>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</si>
  <si>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</si>
  <si>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</si>
  <si>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</si>
  <si>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</si>
  <si>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</si>
  <si>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</si>
  <si>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</si>
  <si>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</si>
  <si>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</si>
  <si>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</si>
  <si>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</si>
  <si>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</si>
  <si>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</si>
  <si>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</si>
  <si>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</si>
  <si>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</si>
  <si>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</si>
  <si>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</si>
  <si>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</si>
  <si>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</si>
  <si>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</si>
  <si>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</si>
  <si>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</si>
  <si>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</si>
  <si>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</si>
  <si>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</si>
  <si>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</si>
  <si>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</si>
  <si>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</si>
  <si>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</si>
  <si>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</si>
  <si>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</si>
  <si>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</si>
  <si>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</si>
  <si>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</si>
  <si>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</si>
  <si>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</si>
  <si>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</si>
  <si>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</si>
  <si>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</si>
  <si>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</si>
  <si>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</si>
  <si>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</si>
  <si>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</si>
  <si>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</si>
  <si>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</si>
  <si>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</si>
  <si>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</si>
  <si>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</si>
  <si>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</si>
  <si>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</si>
  <si>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</si>
  <si>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</si>
  <si>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</si>
  <si>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</si>
  <si>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</si>
  <si>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</si>
  <si>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</si>
  <si>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</si>
  <si>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</si>
  <si>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</si>
  <si>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</si>
  <si>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</si>
  <si>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</si>
  <si>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</si>
  <si>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</si>
  <si>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</si>
  <si>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</si>
  <si>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</si>
  <si>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</si>
  <si>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</si>
  <si>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</si>
  <si>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</si>
  <si>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</si>
  <si>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</si>
  <si>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</si>
  <si>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</si>
  <si>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</si>
  <si>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</si>
  <si>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</si>
  <si>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</si>
  <si>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</si>
  <si>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</si>
  <si>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</si>
  <si>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</si>
  <si>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</si>
  <si>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</si>
  <si>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</si>
  <si>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</si>
  <si>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</si>
  <si>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</si>
  <si>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</si>
  <si>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</si>
  <si>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</si>
  <si>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</si>
  <si>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</si>
  <si>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</si>
  <si>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</si>
  <si>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</si>
  <si>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</si>
  <si>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</si>
  <si>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</si>
  <si>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</si>
  <si>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</si>
  <si>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</si>
  <si>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</si>
  <si>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</si>
  <si>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</si>
  <si>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</si>
  <si>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</si>
  <si>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</si>
  <si>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</si>
  <si>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</si>
  <si>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</si>
  <si>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</si>
  <si>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</si>
  <si>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</si>
  <si>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</si>
  <si>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</si>
  <si>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</si>
  <si>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</si>
  <si>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</si>
  <si>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</si>
  <si>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</si>
  <si>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</si>
  <si>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</si>
  <si>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</si>
  <si>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</si>
  <si>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</si>
  <si>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</si>
  <si>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</si>
  <si>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</si>
  <si>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</si>
  <si>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</si>
  <si>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</si>
  <si>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</si>
  <si>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</si>
  <si>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</si>
  <si>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</si>
  <si>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</si>
  <si>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</si>
  <si>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</si>
  <si>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</si>
  <si>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</si>
  <si>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</si>
  <si>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</si>
  <si>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</si>
  <si>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</si>
  <si>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</si>
  <si>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</si>
  <si>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</si>
  <si>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</si>
  <si>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</si>
  <si>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</si>
  <si>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</si>
  <si>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</si>
  <si>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</si>
  <si>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</si>
  <si>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</si>
  <si>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</si>
  <si>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</si>
  <si>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</si>
  <si>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</si>
  <si>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</si>
  <si>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</si>
  <si>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</si>
  <si>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</si>
  <si>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</si>
  <si>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</si>
  <si>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</si>
  <si>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</si>
  <si>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</si>
  <si>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</si>
  <si>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</si>
  <si>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</si>
  <si>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</si>
  <si>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</si>
  <si>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</si>
  <si>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</si>
  <si>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</si>
  <si>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</si>
  <si>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</si>
  <si>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</si>
  <si>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</si>
  <si>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</si>
  <si>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</si>
  <si>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</si>
  <si>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</si>
  <si>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</si>
  <si>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</si>
  <si>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</si>
  <si>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</si>
  <si>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</si>
  <si>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</si>
  <si>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</si>
  <si>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</si>
  <si>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</si>
  <si>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</si>
  <si>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</si>
  <si>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</si>
  <si>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</si>
  <si>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</si>
  <si>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</si>
  <si>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</si>
  <si>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</si>
  <si>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</si>
  <si>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</si>
  <si>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</si>
  <si>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</si>
  <si>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</si>
  <si>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</si>
  <si>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</si>
  <si>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</si>
  <si>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</si>
  <si>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</si>
  <si>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</si>
  <si>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</si>
  <si>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</si>
  <si>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</si>
  <si>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</si>
  <si>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</si>
  <si>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</si>
  <si>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</si>
  <si>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</si>
  <si>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</si>
  <si>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</si>
  <si>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</si>
  <si>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</si>
  <si>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</si>
  <si>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</si>
  <si>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</si>
  <si>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</si>
  <si>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</si>
  <si>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</si>
  <si>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</si>
  <si>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</si>
  <si>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</si>
  <si>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</si>
  <si>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</si>
  <si>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</si>
  <si>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</si>
  <si>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</si>
  <si>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</si>
  <si>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</si>
  <si>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</si>
  <si>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</si>
  <si>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</si>
  <si>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</si>
  <si>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</si>
  <si>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</si>
  <si>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</si>
  <si>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</si>
  <si>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</si>
  <si>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</si>
  <si>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</si>
  <si>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</si>
  <si>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</si>
  <si>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</si>
  <si>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</si>
  <si>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</si>
  <si>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</si>
  <si>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</si>
  <si>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</si>
  <si>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</si>
  <si>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</si>
  <si>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</si>
  <si>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</si>
  <si>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</si>
  <si>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</si>
  <si>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</si>
  <si>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</si>
  <si>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</si>
  <si>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</si>
  <si>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</si>
  <si>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</si>
  <si>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</si>
  <si>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</si>
  <si>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</si>
  <si>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</si>
  <si>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</si>
  <si>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</si>
  <si>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</si>
  <si>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</si>
  <si>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</si>
  <si>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</si>
  <si>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</si>
  <si>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</si>
  <si>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</si>
  <si>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</si>
  <si>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</si>
  <si>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</si>
  <si>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</si>
  <si>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</si>
  <si>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</si>
  <si>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</si>
  <si>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</si>
  <si>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</si>
  <si>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</si>
  <si>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</si>
  <si>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</si>
  <si>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</si>
  <si>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</si>
  <si>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</si>
  <si>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</si>
  <si>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</si>
  <si>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</si>
  <si>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</si>
  <si>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</si>
  <si>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</si>
  <si>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</si>
  <si>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</si>
  <si>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</si>
  <si>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</si>
  <si>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</si>
  <si>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</si>
  <si>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</si>
  <si>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</si>
  <si>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</si>
  <si>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</si>
  <si>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</si>
  <si>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</si>
  <si>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</si>
  <si>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</si>
  <si>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</si>
  <si>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</si>
  <si>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</si>
  <si>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</si>
  <si>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</si>
  <si>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</si>
  <si>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</si>
  <si>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</si>
  <si>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</si>
  <si>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</si>
  <si>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</si>
  <si>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</si>
  <si>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</si>
  <si>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</si>
  <si>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</si>
  <si>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</si>
  <si>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</si>
  <si>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</si>
  <si>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</si>
  <si>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</si>
  <si>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</si>
  <si>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</si>
  <si>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</si>
  <si>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</si>
  <si>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</si>
  <si>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</si>
  <si>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</si>
  <si>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</si>
  <si>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</si>
  <si>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</si>
  <si>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</si>
  <si>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</si>
  <si>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</si>
  <si>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</si>
  <si>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</si>
  <si>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</si>
  <si>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</si>
  <si>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</si>
  <si>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</si>
  <si>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</si>
  <si>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</si>
  <si>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</si>
  <si>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</si>
  <si>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</si>
  <si>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</si>
  <si>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</si>
  <si>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</si>
  <si>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</si>
  <si>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</si>
  <si>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</si>
  <si>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</si>
  <si>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</si>
  <si>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</si>
  <si>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</si>
  <si>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</si>
  <si>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</si>
  <si>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</si>
  <si>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</si>
  <si>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</si>
  <si>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</si>
  <si>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</si>
  <si>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</si>
  <si>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</si>
  <si>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</si>
  <si>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</si>
  <si>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</si>
  <si>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</si>
  <si>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</si>
  <si>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</si>
  <si>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</si>
  <si>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</si>
  <si>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</si>
  <si>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</si>
  <si>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</si>
  <si>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</si>
  <si>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</si>
  <si>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</si>
  <si>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</si>
  <si>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</si>
  <si>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</si>
  <si>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</si>
  <si>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</si>
  <si>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</si>
  <si>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</si>
  <si>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</si>
  <si>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</si>
  <si>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</si>
  <si>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</si>
  <si>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</si>
  <si>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</si>
  <si>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</si>
  <si>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</si>
  <si>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</si>
  <si>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</si>
  <si>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</si>
  <si>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</si>
  <si>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</si>
  <si>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</si>
  <si>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</si>
  <si>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</si>
  <si>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</si>
  <si>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</si>
  <si>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</si>
  <si>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</si>
  <si>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</si>
  <si>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</si>
  <si>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</si>
  <si>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</si>
  <si>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</si>
  <si>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</si>
  <si>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</si>
  <si>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</si>
  <si>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</si>
  <si>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</si>
  <si>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</si>
  <si>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</si>
  <si>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</si>
  <si>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</si>
  <si>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</si>
  <si>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</si>
  <si>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</si>
  <si>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</si>
  <si>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</si>
  <si>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</si>
  <si>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</si>
  <si>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</si>
  <si>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</si>
  <si>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</si>
  <si>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</si>
  <si>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</si>
  <si>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</si>
  <si>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</si>
  <si>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</si>
  <si>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</si>
  <si>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</si>
  <si>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</si>
  <si>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</si>
  <si>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</si>
  <si>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</si>
  <si>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</si>
  <si>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</si>
  <si>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</si>
  <si>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</si>
  <si>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</si>
  <si>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</si>
  <si>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</si>
  <si>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</si>
  <si>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</si>
  <si>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</si>
  <si>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</si>
  <si>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</si>
  <si>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</si>
  <si>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</si>
  <si>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</si>
  <si>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</si>
  <si>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</si>
  <si>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</si>
  <si>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</si>
  <si>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</si>
  <si>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</si>
  <si>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</si>
  <si>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</si>
  <si>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</si>
  <si>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</si>
  <si>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</si>
  <si>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</si>
  <si>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</si>
  <si>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</si>
  <si>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</si>
  <si>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</si>
  <si>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</si>
  <si>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</si>
  <si>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</si>
  <si>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</si>
  <si>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</si>
  <si>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</si>
  <si>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</si>
  <si>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</si>
  <si>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</si>
  <si>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</si>
  <si>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</si>
  <si>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</si>
  <si>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</si>
  <si>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</si>
  <si>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</si>
  <si>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</si>
  <si>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</si>
  <si>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</si>
  <si>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</si>
  <si>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</si>
  <si>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</si>
  <si>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</si>
  <si>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</si>
  <si>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</si>
  <si>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</si>
  <si>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</si>
  <si>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</si>
  <si>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</si>
  <si>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</si>
  <si>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</si>
  <si>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</si>
  <si>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</si>
  <si>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</si>
  <si>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</si>
  <si>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</si>
  <si>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</si>
  <si>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</si>
  <si>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</si>
  <si>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</si>
  <si>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</si>
  <si>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</si>
  <si>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</si>
  <si>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</si>
  <si>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</si>
  <si>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</si>
  <si>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</si>
  <si>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</si>
  <si>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</si>
  <si>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</si>
  <si>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</si>
  <si>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</si>
  <si>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</si>
  <si>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</si>
  <si>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</si>
  <si>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</si>
  <si>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</si>
  <si>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</si>
  <si>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</si>
  <si>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</si>
  <si>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</si>
  <si>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</si>
  <si>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</si>
  <si>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</si>
  <si>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</si>
  <si>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</si>
  <si>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</si>
  <si>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</si>
  <si>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</si>
  <si>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</si>
  <si>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</si>
  <si>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</si>
  <si>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</si>
  <si>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</si>
  <si>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</si>
  <si>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</si>
  <si>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</si>
  <si>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</si>
  <si>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</si>
  <si>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</si>
  <si>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</si>
  <si>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</si>
  <si>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</si>
  <si>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</si>
  <si>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</si>
  <si>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</si>
  <si>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</si>
  <si>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</si>
  <si>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</si>
  <si>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</si>
  <si>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</si>
  <si>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</si>
  <si>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</si>
  <si>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</si>
  <si>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</si>
  <si>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</si>
  <si>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</si>
  <si>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</si>
  <si>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</si>
  <si>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</si>
  <si>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</si>
  <si>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</si>
  <si>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</si>
  <si>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</si>
  <si>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</si>
  <si>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</si>
  <si>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</si>
  <si>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</si>
  <si>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</si>
  <si>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</si>
  <si>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</si>
  <si>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</si>
  <si>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</si>
  <si>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</si>
  <si>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</si>
  <si>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</si>
  <si>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</si>
  <si>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</si>
  <si>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</si>
  <si>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</si>
  <si>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</si>
  <si>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</si>
  <si>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</si>
  <si>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</si>
  <si>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</si>
  <si>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</si>
  <si>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</si>
  <si>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</si>
  <si>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</si>
  <si>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</si>
  <si>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</si>
  <si>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</si>
  <si>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</si>
  <si>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</si>
  <si>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</si>
  <si>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</si>
  <si>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</si>
  <si>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</si>
  <si>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</si>
  <si>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</si>
  <si>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</si>
  <si>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</si>
  <si>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</si>
  <si>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</si>
  <si>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</si>
  <si>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</si>
  <si>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</si>
  <si>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</si>
  <si>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</si>
  <si>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</si>
  <si>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</si>
  <si>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</si>
  <si>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</si>
  <si>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</si>
  <si>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</si>
  <si>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</si>
  <si>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</si>
  <si>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</si>
  <si>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</si>
  <si>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</si>
  <si>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</si>
  <si>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</si>
  <si>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</si>
  <si>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</si>
  <si>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</si>
  <si>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</si>
  <si>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</si>
  <si>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</si>
  <si>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</si>
  <si>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</si>
  <si>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</si>
  <si>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</si>
  <si>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</si>
  <si>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</si>
  <si>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</si>
  <si>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</si>
  <si>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</si>
  <si>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</si>
  <si>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</si>
  <si>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</si>
  <si>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</si>
  <si>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</si>
  <si>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</si>
  <si>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</si>
  <si>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</si>
  <si>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</si>
  <si>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</si>
  <si>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</si>
  <si>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</si>
  <si>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</si>
  <si>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</si>
  <si>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</si>
  <si>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</si>
  <si>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</si>
  <si>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</si>
  <si>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</si>
  <si>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</si>
  <si>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</si>
  <si>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</si>
  <si>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</si>
  <si>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</si>
  <si>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</si>
  <si>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</si>
  <si>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</si>
  <si>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</si>
  <si>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</si>
  <si>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</si>
  <si>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</si>
  <si>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</si>
  <si>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</si>
  <si>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</si>
  <si>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</si>
  <si>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</si>
  <si>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</si>
  <si>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</si>
  <si>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</si>
  <si>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</si>
  <si>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</si>
  <si>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</si>
  <si>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</si>
  <si>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</si>
  <si>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</si>
  <si>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</si>
  <si>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</si>
  <si>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</si>
  <si>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</si>
  <si>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</si>
  <si>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</si>
  <si>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</si>
  <si>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</si>
  <si>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</si>
  <si>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</si>
  <si>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</si>
  <si>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</si>
  <si>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</si>
  <si>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</si>
  <si>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</si>
  <si>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</si>
  <si>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</si>
  <si>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</si>
  <si>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</si>
  <si>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</si>
  <si>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</si>
  <si>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</si>
  <si>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</si>
  <si>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</si>
  <si>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</si>
  <si>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</si>
  <si>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</si>
  <si>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</si>
  <si>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</si>
  <si>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</si>
  <si>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</si>
  <si>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</si>
  <si>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</si>
  <si>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</si>
  <si>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</si>
  <si>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</si>
  <si>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</si>
  <si>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</si>
  <si>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</si>
  <si>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</si>
  <si>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</si>
  <si>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</si>
  <si>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</si>
  <si>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</si>
  <si>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</si>
  <si>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</si>
  <si>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</si>
  <si>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</si>
  <si>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</si>
  <si>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</si>
  <si>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</si>
  <si>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</si>
  <si>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</si>
  <si>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</si>
  <si>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</si>
  <si>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</si>
  <si>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</si>
  <si>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</si>
  <si>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</si>
  <si>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</si>
  <si>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</si>
  <si>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</si>
  <si>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</si>
  <si>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</si>
  <si>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</si>
  <si>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</si>
  <si>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</si>
  <si>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</si>
  <si>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</si>
  <si>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</si>
  <si>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</si>
  <si>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</si>
  <si>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</si>
  <si>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</si>
  <si>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</si>
  <si>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</si>
  <si>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</si>
  <si>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</si>
  <si>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</si>
  <si>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</si>
  <si>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</si>
  <si>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</si>
  <si>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</si>
  <si>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</si>
  <si>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</si>
  <si>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</si>
  <si>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</si>
  <si>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</si>
  <si>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</si>
  <si>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</si>
  <si>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</si>
  <si>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</si>
  <si>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</si>
  <si>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</si>
  <si>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</si>
  <si>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</si>
  <si>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</si>
  <si>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</si>
  <si>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</si>
  <si>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</si>
  <si>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</si>
  <si>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</si>
  <si>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</si>
  <si>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</si>
  <si>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</si>
  <si>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</si>
  <si>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</si>
  <si>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</si>
  <si>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</si>
  <si>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</si>
  <si>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</si>
  <si>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</si>
  <si>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</si>
  <si>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</si>
  <si>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</si>
  <si>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</si>
  <si>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</si>
  <si>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</si>
  <si>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</si>
  <si>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</si>
  <si>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</si>
  <si>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</si>
  <si>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</si>
  <si>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</si>
  <si>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</si>
  <si>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</si>
  <si>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</si>
  <si>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</si>
  <si>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</si>
  <si>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</si>
  <si>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</si>
  <si>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</si>
  <si>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</si>
  <si>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</si>
  <si>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</si>
  <si>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</si>
  <si>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</si>
  <si>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</si>
  <si>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</si>
  <si>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</si>
  <si>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</si>
  <si>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</si>
  <si>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</si>
  <si>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</si>
  <si>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</si>
  <si>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</si>
  <si>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</si>
  <si>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</si>
  <si>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</si>
  <si>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</si>
  <si>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</si>
  <si>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</si>
  <si>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</si>
  <si>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</si>
  <si>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</si>
  <si>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</si>
  <si>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</si>
  <si>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</si>
  <si>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</si>
  <si>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</si>
  <si>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</si>
  <si>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</si>
  <si>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</si>
  <si>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</si>
  <si>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</si>
  <si>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</si>
  <si>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</si>
  <si>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</si>
  <si>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</si>
  <si>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</si>
  <si>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</si>
  <si>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</si>
  <si>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</si>
  <si>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</si>
  <si>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</si>
  <si>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</si>
  <si>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</si>
  <si>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</si>
  <si>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</si>
  <si>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</si>
  <si>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</si>
  <si>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</si>
  <si>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</si>
  <si>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</si>
  <si>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</si>
  <si>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</si>
  <si>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</si>
  <si>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</si>
  <si>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</si>
  <si>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</si>
  <si>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</si>
  <si>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</si>
  <si>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</si>
  <si>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</si>
  <si>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</si>
  <si>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</si>
  <si>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</si>
  <si>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</si>
  <si>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</si>
  <si>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</si>
  <si>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</si>
  <si>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</si>
  <si>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</si>
  <si>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</si>
  <si>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</si>
  <si>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</si>
  <si>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</si>
  <si>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</si>
  <si>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</si>
  <si>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</si>
  <si>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</si>
  <si>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</si>
  <si>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</si>
  <si>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</si>
  <si>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</si>
  <si>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</si>
  <si>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</si>
  <si>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</si>
  <si>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</si>
  <si>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</si>
  <si>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</si>
  <si>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</si>
  <si>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</si>
  <si>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</si>
  <si>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</si>
  <si>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</si>
  <si>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</si>
  <si>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</si>
  <si>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</si>
  <si>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</si>
  <si>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</si>
  <si>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</si>
  <si>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</si>
  <si>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</si>
  <si>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</si>
  <si>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</si>
  <si>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</si>
  <si>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</si>
  <si>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</si>
  <si>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</si>
  <si>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</si>
  <si>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</si>
  <si>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</si>
  <si>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</si>
  <si>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</si>
  <si>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</si>
  <si>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</si>
  <si>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</si>
  <si>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</si>
  <si>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</si>
  <si>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</si>
  <si>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</si>
  <si>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</si>
  <si>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</si>
  <si>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</si>
  <si>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</si>
  <si>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</si>
  <si>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</si>
  <si>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</si>
  <si>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</si>
  <si>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</si>
  <si>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</si>
  <si>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</si>
  <si>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</si>
  <si>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</si>
  <si>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</si>
  <si>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</si>
  <si>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</si>
  <si>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</si>
  <si>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</si>
  <si>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</si>
  <si>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</si>
  <si>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</si>
  <si>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</si>
  <si>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</si>
  <si>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</si>
  <si>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</si>
  <si>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</si>
  <si>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</si>
  <si>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</si>
  <si>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</si>
  <si>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</si>
  <si>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</si>
  <si>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</si>
  <si>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</si>
  <si>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</si>
  <si>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</si>
  <si>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</si>
  <si>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</si>
  <si>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</si>
  <si>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</si>
  <si>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</si>
  <si>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</si>
  <si>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</si>
  <si>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</si>
  <si>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</si>
  <si>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</si>
  <si>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</si>
  <si>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</si>
  <si>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</si>
  <si>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</si>
  <si>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</si>
  <si>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</si>
  <si>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</si>
  <si>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</si>
  <si>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</si>
  <si>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</si>
  <si>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</si>
  <si>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</si>
  <si>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</si>
  <si>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</si>
  <si>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</si>
  <si>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</si>
  <si>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</si>
  <si>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</si>
  <si>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</si>
  <si>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</si>
  <si>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</si>
  <si>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</si>
  <si>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</si>
  <si>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</si>
  <si>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</si>
  <si>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</si>
  <si>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</si>
  <si>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</si>
  <si>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</si>
  <si>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</si>
  <si>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</si>
  <si>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</si>
  <si>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</si>
  <si>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</si>
  <si>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</si>
  <si>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</si>
  <si>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</si>
  <si>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</si>
  <si>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</si>
  <si>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</si>
  <si>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</si>
  <si>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</si>
  <si>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</si>
  <si>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</si>
  <si>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</si>
  <si>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</si>
  <si>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</si>
  <si>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</si>
  <si>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</si>
  <si>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</si>
  <si>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</si>
  <si>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</si>
  <si>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</si>
  <si>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</si>
  <si>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</si>
  <si>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</si>
  <si>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</si>
  <si>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</si>
  <si>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</si>
  <si>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</si>
  <si>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</si>
  <si>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</si>
  <si>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</si>
  <si>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</si>
  <si>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</si>
  <si>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</si>
  <si>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</si>
  <si>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</si>
  <si>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</si>
  <si>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</si>
  <si>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</si>
  <si>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</si>
  <si>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</si>
  <si>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</si>
  <si>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</si>
  <si>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</si>
  <si>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</si>
  <si>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</si>
  <si>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</si>
  <si>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</si>
  <si>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</si>
  <si>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</si>
  <si>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</si>
  <si>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</si>
  <si>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</si>
  <si>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</si>
  <si>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</si>
  <si>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</si>
  <si>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</si>
  <si>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</si>
  <si>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</si>
  <si>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</si>
  <si>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</si>
  <si>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</si>
  <si>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</si>
  <si>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</si>
  <si>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</si>
  <si>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</si>
  <si>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</si>
  <si>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</si>
  <si>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</si>
  <si>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</si>
  <si>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</si>
  <si>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</si>
  <si>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</si>
  <si>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</si>
  <si>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</si>
  <si>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</si>
  <si>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</si>
  <si>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</si>
  <si>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</si>
  <si>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</si>
  <si>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</si>
  <si>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</si>
  <si>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</si>
  <si>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</si>
  <si>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</si>
  <si>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</si>
  <si>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</si>
  <si>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</si>
  <si>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</si>
  <si>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</si>
  <si>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</si>
  <si>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</si>
  <si>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</si>
  <si>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</si>
  <si>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</si>
  <si>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</si>
  <si>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</si>
  <si>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</si>
  <si>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</si>
  <si>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</si>
  <si>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</si>
  <si>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</si>
  <si>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</si>
  <si>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</si>
  <si>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</si>
  <si>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</si>
  <si>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</si>
  <si>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</si>
  <si>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</si>
  <si>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</si>
  <si>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</si>
  <si>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</si>
  <si>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</si>
  <si>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</si>
  <si>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</si>
  <si>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</si>
  <si>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</si>
  <si>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</si>
  <si>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</si>
  <si>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</si>
  <si>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</si>
  <si>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</si>
  <si>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</si>
  <si>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</si>
  <si>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</si>
  <si>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</si>
  <si>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</si>
  <si>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</si>
  <si>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</si>
  <si>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</si>
  <si>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</si>
  <si>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</si>
  <si>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</si>
  <si>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</si>
  <si>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</si>
  <si>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</si>
  <si>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</si>
  <si>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</si>
  <si>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</si>
  <si>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</si>
  <si>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</si>
  <si>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</si>
  <si>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</si>
  <si>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</si>
  <si>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</si>
  <si>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</si>
  <si>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</si>
  <si>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</si>
  <si>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</si>
  <si>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</si>
  <si>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</si>
  <si>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</si>
  <si>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</si>
  <si>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</si>
  <si>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</si>
  <si>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</si>
  <si>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</si>
  <si>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</si>
  <si>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</si>
  <si>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</si>
  <si>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</si>
  <si>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</si>
  <si>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</si>
  <si>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</si>
  <si>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</si>
  <si>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</si>
  <si>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</si>
  <si>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</si>
  <si>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</si>
  <si>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</si>
  <si>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</si>
  <si>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</si>
  <si>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</si>
  <si>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</si>
  <si>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</si>
  <si>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</si>
  <si>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</si>
  <si>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</si>
  <si>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</si>
  <si>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</si>
  <si>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</si>
  <si>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</si>
  <si>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</si>
  <si>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</si>
  <si>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</si>
  <si>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</si>
  <si>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</si>
  <si>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</si>
  <si>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</si>
  <si>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</si>
  <si>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</si>
  <si>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</si>
  <si>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</si>
  <si>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</si>
  <si>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</si>
  <si>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</si>
  <si>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</si>
  <si>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</si>
  <si>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</si>
  <si>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</si>
  <si>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</si>
  <si>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</si>
  <si>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</si>
  <si>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</si>
  <si>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</si>
  <si>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</si>
  <si>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</si>
  <si>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</si>
  <si>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</si>
  <si>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</si>
  <si>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</si>
  <si>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</si>
  <si>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</si>
  <si>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</si>
  <si>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</si>
  <si>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</si>
  <si>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</si>
  <si>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</si>
  <si>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</si>
  <si>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</si>
  <si>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</si>
  <si>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</si>
  <si>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</si>
  <si>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</si>
  <si>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</si>
  <si>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</si>
  <si>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</si>
  <si>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</si>
  <si>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</si>
  <si>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</si>
  <si>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</si>
  <si>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</si>
  <si>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</si>
  <si>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</si>
  <si>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</si>
  <si>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</si>
  <si>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</si>
  <si>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</si>
  <si>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</si>
  <si>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</si>
  <si>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</si>
  <si>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</si>
  <si>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</si>
  <si>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</si>
  <si>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</si>
  <si>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</si>
  <si>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</si>
  <si>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</si>
  <si>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</si>
  <si>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</si>
  <si>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</si>
  <si>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</si>
  <si>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</si>
  <si>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</si>
  <si>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</si>
  <si>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</si>
  <si>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</si>
  <si>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</si>
  <si>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</si>
  <si>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</si>
  <si>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</si>
  <si>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</si>
  <si>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</si>
  <si>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</si>
  <si>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</si>
  <si>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</si>
  <si>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</si>
  <si>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</si>
  <si>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</si>
  <si>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</si>
  <si>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</si>
  <si>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</si>
  <si>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</si>
  <si>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</si>
  <si>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</si>
  <si>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</si>
  <si>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</si>
  <si>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</si>
  <si>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</si>
  <si>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</si>
  <si>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</si>
  <si>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</si>
  <si>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</si>
  <si>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</si>
  <si>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</si>
  <si>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</si>
  <si>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</si>
  <si>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</si>
  <si>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</si>
  <si>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</si>
  <si>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</si>
  <si>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</si>
  <si>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</si>
  <si>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</si>
  <si>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</si>
  <si>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</si>
  <si>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</si>
  <si>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</si>
  <si>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</si>
  <si>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</si>
  <si>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</si>
  <si>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</si>
  <si>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</si>
  <si>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</si>
  <si>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</si>
  <si>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</si>
  <si>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</si>
  <si>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</si>
  <si>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</si>
  <si>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</si>
  <si>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</si>
  <si>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</si>
  <si>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</si>
  <si>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</si>
  <si>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</si>
  <si>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</si>
  <si>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</si>
  <si>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</si>
  <si>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</si>
  <si>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</si>
  <si>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</si>
  <si>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</si>
  <si>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</si>
  <si>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</si>
  <si>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</si>
  <si>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</si>
  <si>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</si>
  <si>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</si>
  <si>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</si>
  <si>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</si>
  <si>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</si>
  <si>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</si>
  <si>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</si>
  <si>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</si>
  <si>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</si>
  <si>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</si>
  <si>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</si>
  <si>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</si>
  <si>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</si>
  <si>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</si>
  <si>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</si>
  <si>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</si>
  <si>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</si>
  <si>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</si>
  <si>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</si>
  <si>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</si>
  <si>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</si>
  <si>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</si>
  <si>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</si>
  <si>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</si>
  <si>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</si>
  <si>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</si>
  <si>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</si>
  <si>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</si>
  <si>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</si>
  <si>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</si>
  <si>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</si>
  <si>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</si>
  <si>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</si>
  <si>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</si>
  <si>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</si>
  <si>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</si>
  <si>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</si>
  <si>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</si>
  <si>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</si>
  <si>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</si>
  <si>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</si>
  <si>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</si>
  <si>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</si>
  <si>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</si>
  <si>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</si>
  <si>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</si>
  <si>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</si>
  <si>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</si>
  <si>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</si>
  <si>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</si>
  <si>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</si>
  <si>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</si>
  <si>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</si>
  <si>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</si>
  <si>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</si>
  <si>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</si>
  <si>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</si>
  <si>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</si>
  <si>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</si>
  <si>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</si>
  <si>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</si>
  <si>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</si>
  <si>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</si>
  <si>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</si>
  <si>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</si>
  <si>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</si>
  <si>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</si>
  <si>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</si>
  <si>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</si>
  <si>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</si>
  <si>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</si>
  <si>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</si>
  <si>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</si>
  <si>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</si>
  <si>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</si>
  <si>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</si>
  <si>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</si>
  <si>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</si>
  <si>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</si>
  <si>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</si>
  <si>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</si>
  <si>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</si>
  <si>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</si>
  <si>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</si>
  <si>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</si>
  <si>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</si>
  <si>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</si>
  <si>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</si>
  <si>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</si>
  <si>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</si>
  <si>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</si>
  <si>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</si>
  <si>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</si>
  <si>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</si>
  <si>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</si>
  <si>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</si>
  <si>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</si>
  <si>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</si>
  <si>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</si>
  <si>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</si>
  <si>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</si>
  <si>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</si>
  <si>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</si>
  <si>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</si>
  <si>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</si>
  <si>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</si>
  <si>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</si>
  <si>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</si>
  <si>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</si>
  <si>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</si>
  <si>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</si>
  <si>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</si>
  <si>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</si>
  <si>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</si>
  <si>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</si>
  <si>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</si>
  <si>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</si>
  <si>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</si>
  <si>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</si>
  <si>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</si>
  <si>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</si>
  <si>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</si>
  <si>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</si>
  <si>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</si>
  <si>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</si>
  <si>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</si>
  <si>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</si>
  <si>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</si>
  <si>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</si>
  <si>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</si>
  <si>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</si>
  <si>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</si>
  <si>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</si>
  <si>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</si>
  <si>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</si>
  <si>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</si>
  <si>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</si>
  <si>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</si>
  <si>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</si>
  <si>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</si>
  <si>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</si>
  <si>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</si>
  <si>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</si>
  <si>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</si>
  <si>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</si>
  <si>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</si>
  <si>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</si>
  <si>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</si>
  <si>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</si>
  <si>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</si>
  <si>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</si>
  <si>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</si>
  <si>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</si>
  <si>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</si>
  <si>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</si>
  <si>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</si>
  <si>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</si>
  <si>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</si>
  <si>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</si>
  <si>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</si>
  <si>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</si>
  <si>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</si>
  <si>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</si>
  <si>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</si>
  <si>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</si>
  <si>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</si>
  <si>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</si>
  <si>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</si>
  <si>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</si>
  <si>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</si>
  <si>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</si>
  <si>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</si>
  <si>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</si>
  <si>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</si>
  <si>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</si>
  <si>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</si>
  <si>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</si>
  <si>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</si>
  <si>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</si>
  <si>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</si>
  <si>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</si>
  <si>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</si>
  <si>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</si>
  <si>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</si>
  <si>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</si>
  <si>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</si>
  <si>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</si>
  <si>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</si>
  <si>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</si>
  <si>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</si>
  <si>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</si>
  <si>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</si>
  <si>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</si>
  <si>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</si>
  <si>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</si>
  <si>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</si>
  <si>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</si>
  <si>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</si>
  <si>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</si>
  <si>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</si>
  <si>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</si>
  <si>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</si>
  <si>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</si>
  <si>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</si>
  <si>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</si>
  <si>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</si>
  <si>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</si>
  <si>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</si>
  <si>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</si>
  <si>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</si>
  <si>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</si>
  <si>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</si>
  <si>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</si>
  <si>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</si>
  <si>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</si>
  <si>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</si>
  <si>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</si>
  <si>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</si>
  <si>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</si>
  <si>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</si>
  <si>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</si>
  <si>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</si>
  <si>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</si>
  <si>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</si>
  <si>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</si>
  <si>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</si>
  <si>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</si>
  <si>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</si>
  <si>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</si>
  <si>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</si>
  <si>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</si>
  <si>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</si>
  <si>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</si>
  <si>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</si>
  <si>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</si>
  <si>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</si>
  <si>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</si>
  <si>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</si>
  <si>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</si>
  <si>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</si>
  <si>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</si>
  <si>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</si>
  <si>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</si>
  <si>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</si>
  <si>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</si>
  <si>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</si>
  <si>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</si>
  <si>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</si>
  <si>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</si>
  <si>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</si>
  <si>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</si>
  <si>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</si>
  <si>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</si>
  <si>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</si>
  <si>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</si>
  <si>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</si>
  <si>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</si>
  <si>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</si>
  <si>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</si>
  <si>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</si>
  <si>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</si>
  <si>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</si>
  <si>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</si>
  <si>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</si>
  <si>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</si>
  <si>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</si>
  <si>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</si>
  <si>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</si>
  <si>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</si>
  <si>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</si>
  <si>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</si>
  <si>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</si>
  <si>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</si>
  <si>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</si>
  <si>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</si>
  <si>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</si>
  <si>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</si>
  <si>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</si>
  <si>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</si>
  <si>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</si>
  <si>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</si>
  <si>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</si>
  <si>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</si>
  <si>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</si>
  <si>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</si>
  <si>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</si>
  <si>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</si>
  <si>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</si>
  <si>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</si>
  <si>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</si>
  <si>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</si>
  <si>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</si>
  <si>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</si>
  <si>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</si>
  <si>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</si>
  <si>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</si>
  <si>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</si>
  <si>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</si>
  <si>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</si>
  <si>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</si>
  <si>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</si>
  <si>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</si>
  <si>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</si>
  <si>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</si>
  <si>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</si>
  <si>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</si>
  <si>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</si>
  <si>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</si>
  <si>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</si>
  <si>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</si>
  <si>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</si>
  <si>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</si>
  <si>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</si>
  <si>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</si>
  <si>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</si>
  <si>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</si>
  <si>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</si>
  <si>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</si>
  <si>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</si>
  <si>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</si>
  <si>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</si>
  <si>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</si>
  <si>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</si>
  <si>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</si>
  <si>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</si>
  <si>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</si>
  <si>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</si>
  <si>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</si>
  <si>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</si>
  <si>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</si>
  <si>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</si>
  <si>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</si>
  <si>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</si>
  <si>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</si>
  <si>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</si>
  <si>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</si>
  <si>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</si>
  <si>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</si>
  <si>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</si>
  <si>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</si>
  <si>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</si>
  <si>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</si>
  <si>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</si>
  <si>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</si>
  <si>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</si>
  <si>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</si>
  <si>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</si>
  <si>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</si>
  <si>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</si>
  <si>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</si>
  <si>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</si>
  <si>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</si>
  <si>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</si>
  <si>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</si>
  <si>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</si>
  <si>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</si>
  <si>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</si>
  <si>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</si>
  <si>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</si>
  <si>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</si>
  <si>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</si>
  <si>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</si>
  <si>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</si>
  <si>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</si>
  <si>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</si>
  <si>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</si>
  <si>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</si>
  <si>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</si>
  <si>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</si>
  <si>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</si>
  <si>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</si>
  <si>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</si>
  <si>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</si>
  <si>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</si>
  <si>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</si>
  <si>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</si>
  <si>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</si>
  <si>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</si>
  <si>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</si>
  <si>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</si>
  <si>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</si>
  <si>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</si>
  <si>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</si>
  <si>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</si>
  <si>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</si>
  <si>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</si>
  <si>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</si>
  <si>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</si>
  <si>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</si>
  <si>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</si>
  <si>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</si>
  <si>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</si>
  <si>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</si>
  <si>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</si>
  <si>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</si>
  <si>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</si>
  <si>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</si>
  <si>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</si>
  <si>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</si>
  <si>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</si>
  <si>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</si>
  <si>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</si>
  <si>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</si>
  <si>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</si>
  <si>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</si>
  <si>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</si>
  <si>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</si>
  <si>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</si>
  <si>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</si>
  <si>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</si>
  <si>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</si>
  <si>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</si>
  <si>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</si>
  <si>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</si>
  <si>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</si>
  <si>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</si>
  <si>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</si>
  <si>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</si>
  <si>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</si>
  <si>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</si>
  <si>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</si>
  <si>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</si>
  <si>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</si>
  <si>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</si>
  <si>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</si>
  <si>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</si>
  <si>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</si>
  <si>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</si>
  <si>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</si>
  <si>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</si>
  <si>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</si>
  <si>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</si>
  <si>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</si>
  <si>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</si>
  <si>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</si>
  <si>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</si>
  <si>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</si>
  <si>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</si>
  <si>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</si>
  <si>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</si>
  <si>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</si>
  <si>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</si>
  <si>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</si>
  <si>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</si>
  <si>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</si>
  <si>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</si>
  <si>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</si>
  <si>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</si>
  <si>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</si>
  <si>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</si>
  <si>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</si>
  <si>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</si>
  <si>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</si>
  <si>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</si>
  <si>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</si>
  <si>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</si>
  <si>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</si>
  <si>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</si>
  <si>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</si>
  <si>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</si>
  <si>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</si>
  <si>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</si>
  <si>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</si>
  <si>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</si>
  <si>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</si>
  <si>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</si>
  <si>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</si>
  <si>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</si>
  <si>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</si>
  <si>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</si>
  <si>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</si>
  <si>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</si>
  <si>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</si>
  <si>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</si>
  <si>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</si>
  <si>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</si>
  <si>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</si>
  <si>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</si>
  <si>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</si>
  <si>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</si>
  <si>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</si>
  <si>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</si>
  <si>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</si>
  <si>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</si>
  <si>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</si>
  <si>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</si>
  <si>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</si>
  <si>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</si>
  <si>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</si>
  <si>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</si>
  <si>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</si>
  <si>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</si>
  <si>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</si>
  <si>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</si>
  <si>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</si>
  <si>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</si>
  <si>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</si>
  <si>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</si>
  <si>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</si>
  <si>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</si>
  <si>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</si>
  <si>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</si>
  <si>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</si>
  <si>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</si>
  <si>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</si>
  <si>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</si>
  <si>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</si>
  <si>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</si>
  <si>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</si>
  <si>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</si>
  <si>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</si>
  <si>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</si>
  <si>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</si>
  <si>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</si>
  <si>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</si>
  <si>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</si>
  <si>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</si>
  <si>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</si>
  <si>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</si>
  <si>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</si>
  <si>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</si>
  <si>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</si>
  <si>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</si>
  <si>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</si>
  <si>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</si>
  <si>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</si>
  <si>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</si>
  <si>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</si>
  <si>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</si>
  <si>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</si>
  <si>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</si>
  <si>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</si>
  <si>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</si>
  <si>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</si>
  <si>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</si>
  <si>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</si>
  <si>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</si>
  <si>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</si>
  <si>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</si>
  <si>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</si>
  <si>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</si>
  <si>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</si>
  <si>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</si>
  <si>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</si>
  <si>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</si>
  <si>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</si>
  <si>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</si>
  <si>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</si>
  <si>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</si>
  <si>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</si>
  <si>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</si>
  <si>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</si>
  <si>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</si>
  <si>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</si>
  <si>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</si>
  <si>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</si>
  <si>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</si>
  <si>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</si>
  <si>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</si>
  <si>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</si>
  <si>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</si>
  <si>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</si>
  <si>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</si>
  <si>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</si>
  <si>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</si>
  <si>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</si>
  <si>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</si>
  <si>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</si>
  <si>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</si>
  <si>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</si>
  <si>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</si>
  <si>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</si>
  <si>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</si>
  <si>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</si>
  <si>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</si>
  <si>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</si>
  <si>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</si>
  <si>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</si>
  <si>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</si>
  <si>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</si>
  <si>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</si>
  <si>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</si>
  <si>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</si>
  <si>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</si>
  <si>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</si>
  <si>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</si>
  <si>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</si>
  <si>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</si>
  <si>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</si>
  <si>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</si>
  <si>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</si>
  <si>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</si>
  <si>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</si>
  <si>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</si>
  <si>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</si>
  <si>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</si>
  <si>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</si>
  <si>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</si>
  <si>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</si>
  <si>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</si>
  <si>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</si>
  <si>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</si>
  <si>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</si>
  <si>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</si>
  <si>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</si>
  <si>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</si>
  <si>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</si>
  <si>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</si>
  <si>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</si>
  <si>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</si>
  <si>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</si>
  <si>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</si>
  <si>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</si>
  <si>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</si>
  <si>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</si>
  <si>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</si>
  <si>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</si>
  <si>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</si>
  <si>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</si>
  <si>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</si>
  <si>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</si>
  <si>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</si>
  <si>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</si>
  <si>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</si>
  <si>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</si>
  <si>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</si>
  <si>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</si>
  <si>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</si>
  <si>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</si>
  <si>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</si>
  <si>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</si>
  <si>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</si>
  <si>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</si>
  <si>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</si>
  <si>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</si>
  <si>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</si>
  <si>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</si>
  <si>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</si>
  <si>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</si>
  <si>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</si>
  <si>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</si>
  <si>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</si>
  <si>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</si>
  <si>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</si>
  <si>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</si>
  <si>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</si>
  <si>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</si>
  <si>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</si>
  <si>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</si>
  <si>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</si>
  <si>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</si>
  <si>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</si>
  <si>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</si>
  <si>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</si>
  <si>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</si>
  <si>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</si>
  <si>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</si>
  <si>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</si>
  <si>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</si>
  <si>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</si>
  <si>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</si>
  <si>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</si>
  <si>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</si>
  <si>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</si>
  <si>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</si>
  <si>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</si>
  <si>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</si>
  <si>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</si>
  <si>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</si>
  <si>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</si>
  <si>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</si>
  <si>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</si>
  <si>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</si>
  <si>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</si>
  <si>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</si>
  <si>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</si>
  <si>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</si>
  <si>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</si>
  <si>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</si>
  <si>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</si>
  <si>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</si>
  <si>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</si>
  <si>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</si>
  <si>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</si>
  <si>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</si>
  <si>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</si>
  <si>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</si>
  <si>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</si>
  <si>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</si>
  <si>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</si>
  <si>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</si>
  <si>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</si>
  <si>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</si>
  <si>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</si>
  <si>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</si>
  <si>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</si>
  <si>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</si>
  <si>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</si>
  <si>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</si>
  <si>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</si>
  <si>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</si>
  <si>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</si>
  <si>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</si>
  <si>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</si>
  <si>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</si>
  <si>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</si>
  <si>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</si>
  <si>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</si>
  <si>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</si>
  <si>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</si>
  <si>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</si>
  <si>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</si>
  <si>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</si>
  <si>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</si>
  <si>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</si>
  <si>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</si>
  <si>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</si>
  <si>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</si>
  <si>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</si>
  <si>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</si>
  <si>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</si>
  <si>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</si>
  <si>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</si>
  <si>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</si>
  <si>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</si>
  <si>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</si>
  <si>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</si>
  <si>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</si>
  <si>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</si>
  <si>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</si>
  <si>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</si>
  <si>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</si>
  <si>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</si>
  <si>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</si>
  <si>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</si>
  <si>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</si>
  <si>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</si>
  <si>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</si>
  <si>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</si>
  <si>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</si>
  <si>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</si>
  <si>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</si>
  <si>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</si>
  <si>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</si>
  <si>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</si>
  <si>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</si>
  <si>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</si>
  <si>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</si>
  <si>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</si>
  <si>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</si>
  <si>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</si>
  <si>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</si>
  <si>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</si>
  <si>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</si>
  <si>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</si>
  <si>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</si>
  <si>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</si>
  <si>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</si>
  <si>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</si>
  <si>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</si>
  <si>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</si>
  <si>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</si>
  <si>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</si>
  <si>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</si>
  <si>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</si>
  <si>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</si>
  <si>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</si>
  <si>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</si>
  <si>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</si>
  <si>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</si>
  <si>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</si>
  <si>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</si>
  <si>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</si>
  <si>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</si>
  <si>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</si>
  <si>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</si>
  <si>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</si>
  <si>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</si>
  <si>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</si>
  <si>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</si>
  <si>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</si>
  <si>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</si>
  <si>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</si>
  <si>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</si>
  <si>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</si>
  <si>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</si>
  <si>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</si>
  <si>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</si>
  <si>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</si>
  <si>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</si>
  <si>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</si>
  <si>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</si>
  <si>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</si>
  <si>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</si>
  <si>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</si>
  <si>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</si>
  <si>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</si>
  <si>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</si>
  <si>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</si>
  <si>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</si>
  <si>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</si>
  <si>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</si>
  <si>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</si>
  <si>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</si>
  <si>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</si>
  <si>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</si>
  <si>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</si>
  <si>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</si>
  <si>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</si>
  <si>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</si>
  <si>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</si>
  <si>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</si>
  <si>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</si>
  <si>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</si>
  <si>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</si>
  <si>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</si>
  <si>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</si>
  <si>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</si>
  <si>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</si>
  <si>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</si>
  <si>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</si>
  <si>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</si>
  <si>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</si>
  <si>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</si>
  <si>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</si>
  <si>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</si>
  <si>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</si>
  <si>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</si>
  <si>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</si>
  <si>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</si>
  <si>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</si>
  <si>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</si>
  <si>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</si>
  <si>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</si>
  <si>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</si>
  <si>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</si>
  <si>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</si>
  <si>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</si>
  <si>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</si>
  <si>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</si>
  <si>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</si>
  <si>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</si>
  <si>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</si>
  <si>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</si>
  <si>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</si>
  <si>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</si>
  <si>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</si>
  <si>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</si>
  <si>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</si>
  <si>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</si>
  <si>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</si>
  <si>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</si>
  <si>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</si>
  <si>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</si>
  <si>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</si>
  <si>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</si>
  <si>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</si>
  <si>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</si>
  <si>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</si>
  <si>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</si>
  <si>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</si>
  <si>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</si>
  <si>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</si>
  <si>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</si>
  <si>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</si>
  <si>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</si>
  <si>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</si>
  <si>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</si>
  <si>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</si>
  <si>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</si>
  <si>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</si>
  <si>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</si>
  <si>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</si>
  <si>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</si>
  <si>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</si>
  <si>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</si>
  <si>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</si>
  <si>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</si>
  <si>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</si>
  <si>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</si>
  <si>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</si>
  <si>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</si>
  <si>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</si>
  <si>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</si>
  <si>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</si>
  <si>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</si>
  <si>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</si>
  <si>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</si>
  <si>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</si>
  <si>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</si>
  <si>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</si>
  <si>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</si>
  <si>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</si>
  <si>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</si>
  <si>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</si>
  <si>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</si>
  <si>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</si>
  <si>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</si>
  <si>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</si>
  <si>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</si>
  <si>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</si>
  <si>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</si>
  <si>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</si>
  <si>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</si>
  <si>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</si>
  <si>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</si>
  <si>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</si>
  <si>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</si>
  <si>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</si>
  <si>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</si>
  <si>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</si>
  <si>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</si>
  <si>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</si>
  <si>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</si>
  <si>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</si>
  <si>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</si>
  <si>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</si>
  <si>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</si>
  <si>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</si>
  <si>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</si>
  <si>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</si>
  <si>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</si>
  <si>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</si>
  <si>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</si>
  <si>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</si>
  <si>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</si>
  <si>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</si>
  <si>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</si>
  <si>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</si>
  <si>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</si>
  <si>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</si>
  <si>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</si>
  <si>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</si>
  <si>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</si>
  <si>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</si>
  <si>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</si>
  <si>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</si>
  <si>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</si>
  <si>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</si>
  <si>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</si>
  <si>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</si>
  <si>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</si>
  <si>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</si>
  <si>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</si>
  <si>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</si>
  <si>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</si>
  <si>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</si>
  <si>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</si>
  <si>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</si>
  <si>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</si>
  <si>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</si>
  <si>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</si>
  <si>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</si>
  <si>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</si>
  <si>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</si>
  <si>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</si>
  <si>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</si>
  <si>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</si>
  <si>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</si>
  <si>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</si>
  <si>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</si>
  <si>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</si>
  <si>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</si>
  <si>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</si>
  <si>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</si>
  <si>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</si>
  <si>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</si>
  <si>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</si>
  <si>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</si>
  <si>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</si>
  <si>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</si>
  <si>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</si>
  <si>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</si>
  <si>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</si>
  <si>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</si>
  <si>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</si>
  <si>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</si>
  <si>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</si>
  <si>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</si>
  <si>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</si>
  <si>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</si>
  <si>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</si>
  <si>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</si>
  <si>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</si>
  <si>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</si>
  <si>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</si>
  <si>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</si>
  <si>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</si>
  <si>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</si>
  <si>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</si>
  <si>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</si>
  <si>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</si>
  <si>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</si>
  <si>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</si>
  <si>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</si>
  <si>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</si>
  <si>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</si>
  <si>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</si>
  <si>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</si>
  <si>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</si>
  <si>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</si>
  <si>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</si>
  <si>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</si>
  <si>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</si>
  <si>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</si>
  <si>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</si>
  <si>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</si>
  <si>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</si>
  <si>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</si>
  <si>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</si>
  <si>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</si>
  <si>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</si>
  <si>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</si>
  <si>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</si>
  <si>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</si>
  <si>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</si>
  <si>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</si>
  <si>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</si>
  <si>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</si>
  <si>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</si>
  <si>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</si>
  <si>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</si>
  <si>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</si>
  <si>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</si>
  <si>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</si>
  <si>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</si>
  <si>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</si>
  <si>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</si>
  <si>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</si>
  <si>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</si>
  <si>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</si>
  <si>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</si>
  <si>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</si>
  <si>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</si>
  <si>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</si>
  <si>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</si>
  <si>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</si>
  <si>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</si>
  <si>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</si>
  <si>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</si>
  <si>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</si>
  <si>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</si>
  <si>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</si>
  <si>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</si>
  <si>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</si>
  <si>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</si>
  <si>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</si>
  <si>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</si>
  <si>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</si>
  <si>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</si>
  <si>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</si>
  <si>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</si>
  <si>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</si>
  <si>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</si>
  <si>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</si>
  <si>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</si>
  <si>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</si>
  <si>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</si>
  <si>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</si>
  <si>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</si>
  <si>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</si>
  <si>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</si>
  <si>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</si>
  <si>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</si>
  <si>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</si>
  <si>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</si>
  <si>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</si>
  <si>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</si>
  <si>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</si>
  <si>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</si>
  <si>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</si>
  <si>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</si>
  <si>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</si>
  <si>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</si>
  <si>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</si>
  <si>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</si>
  <si>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</si>
  <si>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</si>
  <si>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</si>
  <si>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</si>
  <si>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</si>
  <si>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</si>
  <si>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</si>
  <si>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</si>
  <si>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</si>
  <si>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</si>
  <si>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</si>
  <si>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</si>
  <si>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</si>
  <si>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</si>
  <si>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</si>
  <si>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</si>
  <si>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</si>
  <si>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</si>
  <si>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</si>
  <si>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</si>
  <si>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</si>
  <si>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</si>
  <si>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</si>
  <si>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</si>
  <si>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</si>
  <si>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</si>
  <si>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</si>
  <si>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</si>
  <si>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</si>
  <si>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</si>
  <si>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</si>
  <si>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</si>
  <si>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</si>
  <si>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</si>
  <si>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</si>
  <si>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</si>
  <si>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</si>
  <si>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</si>
  <si>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</si>
  <si>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</si>
  <si>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</si>
  <si>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</si>
  <si>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</si>
  <si>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</si>
  <si>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</si>
  <si>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</si>
  <si>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</si>
  <si>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</si>
  <si>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</si>
  <si>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</si>
  <si>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</si>
  <si>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</si>
  <si>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</si>
  <si>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</si>
  <si>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</si>
  <si>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</si>
  <si>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</si>
  <si>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</si>
  <si>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</si>
  <si>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</si>
  <si>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</si>
  <si>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</si>
  <si>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</si>
  <si>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</si>
  <si>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</si>
  <si>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</si>
  <si>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</si>
  <si>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</si>
  <si>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</si>
  <si>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</si>
  <si>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</si>
  <si>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</si>
  <si>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</si>
  <si>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</si>
  <si>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</si>
  <si>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</si>
  <si>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</si>
  <si>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</si>
  <si>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</si>
  <si>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</si>
  <si>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</si>
  <si>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</si>
  <si>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</si>
  <si>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</si>
  <si>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</si>
  <si>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</si>
  <si>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</si>
  <si>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</si>
  <si>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</si>
  <si>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</si>
  <si>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</si>
  <si>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</si>
  <si>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</si>
  <si>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</si>
  <si>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</si>
  <si>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</si>
  <si>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</si>
  <si>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</si>
  <si>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</si>
  <si>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</si>
  <si>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</si>
  <si>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</si>
  <si>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</si>
  <si>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</si>
  <si>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</si>
  <si>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</si>
  <si>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</si>
  <si>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</si>
  <si>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</si>
  <si>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</si>
  <si>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</si>
  <si>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</si>
  <si>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</si>
  <si>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</si>
  <si>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</si>
  <si>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</si>
  <si>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</si>
  <si>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</si>
  <si>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</si>
  <si>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</si>
  <si>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</si>
  <si>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</si>
  <si>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</si>
  <si>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</si>
  <si>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</si>
  <si>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</si>
  <si>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</si>
  <si>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</si>
  <si>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</si>
  <si>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</si>
  <si>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</si>
  <si>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</si>
  <si>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</si>
  <si>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</si>
  <si>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</si>
  <si>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</si>
  <si>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</si>
  <si>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</si>
  <si>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</si>
  <si>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</si>
  <si>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</si>
  <si>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</si>
  <si>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</si>
  <si>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</si>
  <si>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</si>
  <si>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</si>
  <si>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</si>
  <si>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</si>
  <si>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</si>
  <si>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</si>
  <si>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</si>
  <si>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</si>
  <si>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</si>
  <si>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</si>
  <si>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</si>
  <si>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</si>
  <si>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</si>
  <si>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</si>
  <si>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</si>
  <si>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</si>
  <si>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</si>
  <si>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</si>
  <si>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</si>
  <si>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</si>
  <si>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</si>
  <si>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</si>
  <si>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</si>
  <si>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</si>
  <si>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</si>
  <si>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</si>
  <si>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</si>
  <si>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</si>
  <si>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</si>
  <si>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</si>
  <si>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</si>
  <si>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</si>
  <si>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</si>
  <si>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</si>
  <si>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</si>
  <si>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</si>
  <si>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</si>
  <si>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</si>
  <si>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</si>
  <si>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</si>
  <si>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</si>
  <si>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</si>
  <si>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</si>
  <si>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</si>
  <si>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</si>
  <si>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</si>
  <si>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</si>
  <si>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</si>
  <si>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</si>
  <si>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</si>
  <si>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</si>
  <si>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</si>
  <si>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</si>
  <si>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</si>
  <si>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</si>
  <si>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</si>
  <si>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</si>
  <si>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</si>
  <si>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</si>
  <si>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</si>
  <si>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</si>
  <si>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</si>
  <si>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</si>
  <si>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</si>
  <si>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</si>
  <si>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</si>
  <si>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</si>
  <si>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</si>
  <si>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</si>
  <si>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</si>
  <si>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</si>
  <si>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</si>
  <si>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</si>
  <si>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</si>
  <si>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</si>
  <si>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</si>
  <si>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</si>
  <si>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</si>
  <si>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</si>
  <si>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</si>
  <si>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</si>
  <si>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</si>
  <si>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</si>
  <si>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</si>
  <si>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</si>
  <si>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</si>
  <si>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</si>
  <si>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</si>
  <si>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</si>
  <si>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</si>
  <si>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</si>
  <si>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</si>
  <si>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</si>
  <si>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</si>
  <si>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</si>
  <si>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</si>
  <si>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</si>
  <si>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</si>
  <si>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</si>
  <si>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</si>
  <si>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</si>
  <si>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</si>
  <si>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</si>
  <si>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</si>
  <si>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</si>
  <si>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</si>
  <si>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</si>
  <si>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</si>
  <si>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</si>
  <si>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</si>
  <si>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</si>
  <si>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</si>
  <si>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</si>
  <si>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</si>
  <si>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</si>
  <si>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</si>
  <si>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</si>
  <si>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</si>
  <si>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</si>
  <si>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</si>
  <si>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</si>
  <si>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</si>
  <si>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</si>
  <si>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</si>
  <si>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</si>
  <si>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</si>
  <si>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</si>
  <si>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</si>
  <si>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</si>
  <si>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</si>
  <si>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</si>
  <si>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</si>
  <si>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</si>
  <si>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</si>
  <si>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</si>
  <si>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</si>
  <si>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</si>
  <si>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</si>
  <si>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</si>
  <si>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</si>
  <si>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</si>
  <si>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</si>
  <si>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</si>
  <si>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</si>
  <si>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</si>
  <si>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</si>
  <si>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</si>
  <si>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</si>
  <si>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</si>
  <si>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</si>
  <si>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</si>
  <si>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</si>
  <si>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</si>
  <si>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</si>
  <si>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</si>
  <si>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</si>
  <si>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</si>
  <si>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</si>
  <si>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</si>
  <si>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</si>
  <si>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</si>
  <si>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</si>
  <si>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</si>
  <si>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</si>
  <si>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</si>
  <si>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</si>
  <si>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</si>
  <si>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</si>
  <si>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</si>
  <si>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</si>
  <si>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</si>
  <si>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</si>
  <si>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</si>
  <si>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</si>
  <si>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</si>
  <si>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</si>
  <si>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</si>
  <si>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</si>
  <si>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</si>
  <si>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</si>
  <si>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</si>
  <si>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</si>
  <si>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</si>
  <si>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</si>
  <si>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</si>
  <si>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</si>
  <si>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</si>
  <si>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</si>
  <si>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</si>
  <si>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</si>
  <si>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</si>
  <si>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</si>
  <si>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</si>
  <si>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</si>
  <si>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</si>
  <si>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</si>
  <si>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</si>
  <si>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</si>
  <si>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</si>
  <si>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</si>
  <si>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</si>
  <si>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</si>
  <si>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</si>
  <si>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</si>
  <si>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</si>
  <si>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</si>
  <si>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</si>
  <si>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</si>
  <si>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</si>
  <si>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</si>
  <si>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</si>
  <si>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</si>
  <si>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</si>
  <si>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</si>
  <si>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</si>
  <si>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</si>
  <si>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</si>
  <si>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</si>
  <si>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</si>
  <si>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</si>
  <si>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</si>
  <si>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</si>
  <si>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</si>
  <si>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</si>
  <si>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</si>
  <si>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</si>
  <si>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</si>
  <si>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</si>
  <si>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</si>
  <si>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</si>
  <si>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</si>
  <si>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</si>
  <si>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</si>
  <si>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</si>
  <si>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</si>
  <si>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</si>
  <si>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</si>
  <si>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</si>
  <si>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</si>
  <si>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</si>
  <si>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</si>
  <si>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</si>
  <si>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</si>
  <si>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</si>
  <si>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</si>
  <si>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</si>
  <si>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</si>
  <si>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</si>
  <si>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</si>
  <si>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</si>
  <si>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</si>
  <si>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</si>
  <si>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</si>
  <si>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</si>
  <si>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</si>
  <si>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</si>
  <si>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</si>
  <si>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</si>
  <si>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</si>
  <si>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</si>
  <si>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</si>
  <si>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</si>
  <si>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</si>
  <si>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</si>
  <si>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</si>
  <si>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</si>
  <si>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</si>
  <si>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</si>
  <si>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</si>
  <si>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</si>
  <si>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</si>
  <si>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</si>
  <si>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</si>
  <si>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</si>
  <si>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</si>
  <si>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</si>
  <si>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</si>
  <si>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</si>
  <si>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</si>
  <si>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</si>
  <si>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</si>
  <si>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</si>
  <si>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</si>
  <si>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</si>
  <si>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</si>
  <si>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</si>
  <si>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</si>
  <si>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</si>
  <si>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</si>
  <si>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</si>
  <si>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</si>
  <si>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</si>
  <si>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</si>
  <si>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</si>
  <si>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</si>
  <si>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</si>
  <si>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</si>
  <si>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</si>
  <si>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</si>
  <si>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</si>
  <si>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</si>
  <si>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</si>
  <si>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</si>
  <si>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</si>
  <si>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</si>
  <si>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</si>
  <si>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</si>
  <si>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</si>
  <si>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</si>
  <si>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</si>
  <si>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</si>
  <si>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</si>
  <si>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</si>
  <si>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</si>
  <si>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</si>
  <si>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</si>
  <si>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</si>
  <si>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</si>
  <si>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</si>
  <si>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</si>
  <si>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</si>
  <si>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</si>
  <si>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</si>
  <si>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</si>
  <si>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</si>
  <si>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</si>
  <si>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</si>
  <si>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</si>
  <si>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</si>
  <si>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</si>
  <si>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</si>
  <si>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</si>
  <si>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</si>
  <si>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</si>
  <si>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</si>
  <si>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</si>
  <si>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</si>
  <si>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</si>
  <si>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</si>
  <si>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</si>
  <si>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</si>
  <si>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</si>
  <si>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</si>
  <si>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</si>
  <si>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</si>
  <si>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</si>
  <si>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</si>
  <si>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</si>
  <si>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</si>
  <si>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</si>
  <si>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</si>
  <si>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</si>
  <si>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</si>
  <si>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</si>
  <si>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</si>
  <si>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</si>
  <si>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</si>
  <si>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</si>
  <si>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</si>
  <si>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</si>
  <si>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</si>
  <si>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</si>
  <si>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</si>
  <si>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</si>
  <si>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</si>
  <si>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</si>
  <si>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</si>
  <si>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</si>
  <si>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</si>
  <si>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</si>
  <si>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</si>
  <si>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</si>
  <si>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</si>
  <si>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</si>
  <si>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</si>
  <si>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</si>
  <si>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</si>
  <si>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</si>
  <si>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</si>
  <si>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</si>
  <si>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</si>
  <si>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</si>
  <si>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</si>
  <si>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</si>
  <si>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</si>
  <si>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</si>
  <si>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</si>
  <si>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</si>
  <si>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</si>
  <si>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</si>
  <si>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</si>
  <si>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</si>
  <si>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</si>
  <si>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</si>
  <si>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</si>
  <si>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</si>
  <si>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</si>
  <si>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</si>
  <si>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</si>
  <si>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</si>
  <si>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</si>
  <si>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</si>
  <si>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</si>
  <si>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</si>
  <si>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</si>
  <si>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</si>
  <si>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</si>
  <si>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</si>
  <si>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</si>
  <si>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</si>
  <si>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</si>
  <si>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</si>
  <si>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</si>
  <si>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</si>
  <si>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</si>
  <si>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</si>
  <si>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</si>
  <si>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</si>
  <si>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</si>
  <si>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</si>
  <si>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</si>
  <si>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</si>
  <si>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</si>
  <si>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</si>
  <si>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</si>
  <si>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</si>
  <si>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</si>
  <si>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</si>
  <si>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</si>
  <si>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</si>
  <si>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</si>
  <si>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</si>
  <si>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</si>
  <si>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</si>
  <si>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</si>
  <si>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</si>
  <si>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</si>
  <si>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</si>
  <si>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</si>
  <si>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</si>
  <si>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</si>
  <si>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</si>
  <si>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</si>
  <si>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</si>
  <si>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</si>
  <si>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</si>
  <si>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</si>
  <si>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</si>
  <si>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</si>
  <si>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</si>
  <si>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</si>
  <si>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</si>
  <si>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</si>
  <si>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</si>
  <si>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</si>
  <si>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</si>
  <si>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</si>
  <si>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</si>
  <si>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</si>
  <si>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</si>
  <si>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</si>
  <si>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</si>
  <si>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</si>
  <si>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</si>
  <si>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</si>
  <si>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</si>
  <si>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</si>
  <si>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</si>
  <si>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</si>
  <si>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</si>
  <si>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</si>
  <si>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</si>
  <si>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</si>
  <si>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</si>
  <si>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</si>
  <si>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</si>
  <si>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</si>
  <si>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</si>
  <si>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</si>
  <si>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</si>
  <si>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</si>
  <si>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</si>
  <si>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</si>
  <si>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</si>
  <si>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</si>
  <si>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</si>
  <si>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</si>
  <si>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</si>
  <si>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</si>
  <si>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</si>
  <si>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</si>
  <si>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</si>
  <si>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</si>
  <si>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</si>
  <si>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</si>
  <si>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</si>
  <si>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</si>
  <si>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</si>
  <si>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</si>
  <si>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</si>
  <si>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</si>
  <si>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</si>
  <si>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</si>
  <si>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</si>
  <si>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</si>
  <si>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</si>
  <si>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</si>
  <si>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</si>
  <si>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</si>
  <si>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</si>
  <si>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</si>
  <si>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</si>
  <si>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</si>
  <si>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</si>
  <si>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</si>
  <si>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</si>
  <si>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</si>
  <si>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</si>
  <si>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</si>
  <si>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</si>
  <si>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</si>
  <si>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</si>
  <si>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</si>
  <si>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</si>
  <si>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</si>
  <si>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</si>
  <si>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</si>
  <si>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</si>
  <si>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</si>
  <si>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</si>
  <si>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</si>
  <si>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</si>
  <si>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</si>
  <si>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</si>
  <si>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</si>
  <si>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</si>
  <si>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</si>
  <si>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</si>
  <si>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</si>
  <si>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</si>
  <si>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</si>
  <si>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</si>
  <si>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</si>
  <si>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</si>
  <si>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</si>
  <si>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</si>
  <si>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</si>
  <si>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</si>
  <si>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</si>
  <si>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</si>
  <si>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</si>
  <si>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</si>
  <si>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</si>
  <si>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</si>
  <si>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</si>
  <si>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</si>
  <si>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</si>
  <si>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</si>
  <si>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</si>
  <si>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</si>
  <si>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</si>
  <si>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</si>
  <si>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</si>
  <si>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</si>
  <si>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</si>
  <si>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</si>
  <si>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</si>
  <si>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</si>
  <si>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</si>
  <si>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</si>
  <si>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</si>
  <si>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</si>
  <si>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</si>
  <si>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</si>
  <si>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</si>
  <si>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</si>
  <si>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</si>
  <si>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</si>
  <si>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</si>
  <si>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</si>
  <si>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</si>
  <si>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</si>
  <si>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</si>
  <si>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</si>
  <si>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</si>
  <si>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</si>
  <si>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</si>
  <si>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</si>
  <si>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</si>
  <si>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</si>
  <si>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</si>
  <si>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</si>
  <si>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</si>
  <si>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</si>
  <si>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</si>
  <si>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</si>
  <si>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</si>
  <si>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</si>
  <si>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</si>
  <si>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</si>
  <si>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</si>
  <si>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</si>
  <si>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</si>
  <si>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</si>
  <si>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</si>
  <si>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</si>
  <si>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</si>
  <si>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</si>
  <si>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</si>
  <si>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</si>
  <si>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</si>
  <si>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</si>
  <si>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</si>
  <si>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</si>
  <si>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</si>
  <si>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</si>
  <si>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</si>
  <si>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</si>
  <si>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</si>
  <si>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</si>
  <si>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</si>
  <si>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</si>
  <si>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</si>
  <si>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</si>
  <si>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</si>
  <si>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</si>
  <si>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</si>
  <si>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</si>
  <si>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</si>
  <si>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</si>
  <si>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</si>
  <si>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</si>
  <si>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</si>
  <si>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</si>
  <si>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</si>
  <si>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</si>
  <si>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</si>
  <si>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</si>
  <si>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</si>
  <si>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</si>
  <si>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</si>
  <si>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</si>
  <si>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</si>
  <si>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</si>
  <si>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</si>
  <si>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</si>
  <si>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</si>
  <si>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</si>
  <si>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</si>
  <si>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</si>
  <si>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</si>
  <si>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</si>
  <si>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</si>
  <si>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</si>
  <si>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</si>
  <si>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</si>
  <si>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</si>
  <si>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</si>
  <si>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</si>
  <si>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</si>
  <si>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</si>
  <si>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</si>
  <si>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</si>
  <si>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</si>
  <si>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</si>
  <si>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</si>
  <si>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</si>
  <si>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</si>
  <si>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</si>
  <si>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</si>
  <si>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</si>
  <si>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</si>
  <si>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</si>
  <si>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</si>
  <si>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</si>
  <si>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</si>
  <si>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</si>
  <si>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</si>
  <si>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</si>
  <si>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</si>
  <si>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</si>
  <si>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</si>
  <si>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</si>
  <si>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</si>
  <si>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</si>
  <si>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</si>
  <si>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</si>
  <si>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</si>
  <si>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</si>
  <si>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</si>
  <si>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</si>
  <si>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</si>
  <si>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</si>
  <si>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</si>
  <si>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</si>
  <si>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</si>
  <si>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</si>
  <si>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</si>
  <si>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</si>
  <si>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</si>
  <si>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</si>
  <si>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</si>
  <si>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</si>
  <si>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</si>
  <si>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</si>
  <si>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</si>
  <si>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</si>
  <si>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</si>
  <si>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</si>
  <si>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</si>
  <si>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</si>
  <si>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</si>
  <si>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</si>
  <si>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</si>
  <si>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</si>
  <si>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</si>
  <si>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</si>
  <si>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</si>
  <si>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</si>
  <si>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</si>
  <si>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</si>
  <si>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</si>
  <si>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</si>
  <si>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</si>
  <si>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</si>
  <si>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</si>
  <si>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</si>
  <si>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</si>
  <si>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</si>
  <si>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</si>
  <si>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</si>
  <si>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</si>
  <si>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</si>
  <si>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</si>
  <si>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</si>
  <si>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</si>
  <si>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</si>
  <si>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</si>
  <si>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</si>
  <si>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</si>
  <si>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</si>
  <si>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</si>
  <si>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</si>
  <si>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</si>
  <si>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</si>
  <si>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</si>
  <si>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</si>
  <si>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</si>
  <si>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</si>
  <si>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</si>
  <si>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</si>
  <si>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</si>
  <si>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</si>
  <si>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</si>
  <si>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</si>
  <si>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</si>
  <si>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</si>
  <si>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</si>
  <si>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</si>
  <si>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</si>
  <si>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</si>
  <si>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</si>
  <si>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</si>
  <si>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</si>
  <si>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</si>
  <si>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</si>
  <si>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</si>
  <si>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</si>
  <si>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</si>
  <si>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</si>
  <si>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</si>
  <si>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</si>
  <si>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</si>
  <si>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</si>
  <si>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</si>
  <si>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</si>
  <si>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</si>
  <si>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</si>
  <si>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</si>
  <si>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</si>
  <si>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</si>
  <si>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</si>
  <si>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</si>
  <si>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</si>
  <si>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</si>
  <si>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</si>
  <si>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</si>
  <si>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</si>
  <si>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</si>
  <si>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</si>
  <si>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</si>
  <si>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</si>
  <si>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</si>
  <si>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</si>
  <si>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</si>
  <si>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</si>
  <si>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</si>
  <si>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</si>
  <si>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</si>
  <si>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</si>
  <si>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</si>
  <si>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</si>
  <si>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</si>
  <si>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</si>
  <si>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</si>
  <si>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</si>
  <si>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</si>
  <si>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</si>
  <si>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</si>
  <si>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</si>
  <si>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</si>
  <si>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</si>
  <si>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</si>
  <si>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</si>
  <si>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</si>
  <si>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</si>
  <si>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</si>
  <si>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</si>
  <si>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</si>
  <si>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</si>
  <si>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</si>
  <si>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</si>
  <si>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</si>
  <si>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</si>
  <si>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</si>
  <si>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</si>
  <si>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</si>
  <si>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</si>
  <si>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</si>
  <si>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</si>
  <si>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</si>
  <si>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</si>
  <si>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</si>
  <si>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</si>
  <si>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</si>
  <si>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</si>
  <si>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</si>
  <si>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</si>
  <si>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</si>
  <si>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</si>
  <si>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</si>
  <si>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</si>
  <si>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</si>
  <si>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</si>
  <si>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</si>
  <si>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</si>
  <si>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</si>
  <si>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</si>
  <si>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</si>
  <si>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</si>
  <si>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</si>
  <si>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</si>
  <si>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</si>
  <si>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</si>
  <si>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</si>
  <si>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</si>
  <si>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</si>
  <si>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</si>
  <si>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</si>
  <si>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</si>
  <si>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</si>
  <si>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</si>
  <si>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</si>
  <si>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</si>
  <si>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</si>
  <si>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</si>
  <si>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</si>
  <si>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</si>
  <si>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</si>
  <si>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</si>
  <si>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</si>
  <si>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</si>
  <si>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</si>
  <si>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</si>
  <si>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</si>
  <si>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</si>
  <si>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</si>
  <si>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</si>
  <si>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</si>
  <si>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</si>
  <si>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</si>
  <si>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</si>
  <si>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</si>
  <si>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</si>
  <si>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</si>
  <si>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</si>
  <si>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</si>
  <si>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</si>
  <si>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</si>
  <si>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</si>
  <si>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</si>
  <si>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</si>
  <si>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</si>
  <si>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</si>
  <si>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</si>
  <si>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</si>
  <si>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</si>
  <si>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</si>
  <si>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</si>
  <si>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</si>
  <si>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</si>
  <si>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</si>
  <si>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</si>
  <si>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</si>
  <si>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</si>
  <si>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</si>
  <si>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</si>
  <si>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</si>
  <si>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</si>
  <si>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</si>
  <si>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</si>
  <si>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</si>
  <si>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</si>
  <si>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</si>
  <si>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</si>
  <si>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</si>
  <si>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</si>
  <si>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</si>
  <si>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</si>
  <si>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</si>
  <si>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</si>
  <si>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</si>
  <si>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</si>
  <si>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</si>
  <si>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</si>
  <si>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</si>
  <si>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</si>
  <si>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</si>
  <si>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</si>
  <si>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</si>
  <si>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</si>
  <si>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</si>
  <si>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</si>
  <si>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</si>
  <si>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</si>
  <si>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</si>
  <si>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</si>
  <si>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</si>
  <si>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</si>
  <si>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</si>
  <si>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</si>
  <si>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</si>
  <si>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</si>
  <si>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</si>
  <si>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</si>
  <si>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</si>
  <si>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</si>
  <si>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</si>
  <si>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</si>
  <si>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</si>
  <si>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</si>
  <si>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</si>
  <si>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</si>
  <si>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</si>
  <si>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</si>
  <si>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</si>
  <si>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</si>
  <si>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</si>
  <si>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</si>
  <si>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</si>
  <si>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</si>
  <si>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</si>
  <si>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</si>
  <si>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</si>
  <si>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</si>
  <si>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</si>
  <si>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</si>
  <si>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</si>
  <si>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</si>
  <si>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</si>
  <si>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</si>
  <si>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</si>
  <si>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</si>
  <si>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</si>
  <si>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</si>
  <si>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</si>
  <si>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</si>
  <si>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</si>
  <si>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</si>
  <si>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</si>
  <si>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</si>
  <si>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</si>
  <si>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</si>
  <si>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</si>
  <si>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</si>
  <si>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</si>
  <si>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</si>
  <si>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</si>
  <si>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</si>
  <si>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</si>
  <si>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</si>
  <si>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</si>
  <si>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</si>
  <si>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</si>
  <si>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</si>
  <si>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</si>
  <si>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</si>
  <si>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</si>
  <si>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</si>
  <si>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</si>
  <si>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</si>
  <si>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</si>
  <si>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</si>
  <si>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</si>
  <si>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</si>
  <si>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</si>
  <si>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</si>
  <si>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</si>
  <si>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</si>
  <si>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</si>
  <si>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</si>
  <si>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</si>
  <si>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</si>
  <si>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</si>
  <si>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</si>
  <si>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</si>
  <si>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</si>
  <si>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</si>
  <si>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</si>
  <si>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</si>
  <si>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</si>
  <si>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</si>
  <si>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</si>
  <si>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</si>
  <si>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</si>
  <si>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</si>
  <si>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</si>
  <si>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</si>
  <si>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</si>
  <si>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</si>
  <si>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</si>
  <si>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</si>
  <si>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</si>
  <si>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</si>
  <si>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</si>
  <si>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</si>
  <si>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</si>
  <si>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</si>
  <si>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</si>
  <si>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</si>
  <si>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</si>
  <si>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</si>
  <si>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</si>
  <si>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</si>
  <si>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</si>
  <si>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</si>
  <si>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</si>
  <si>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</si>
  <si>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</si>
  <si>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</si>
  <si>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</si>
  <si>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</si>
  <si>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</si>
  <si>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</si>
  <si>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</si>
  <si>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</si>
  <si>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</si>
  <si>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</si>
  <si>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</si>
  <si>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</si>
  <si>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</si>
  <si>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</si>
  <si>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</si>
  <si>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</si>
  <si>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</si>
  <si>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</si>
  <si>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</si>
  <si>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</si>
  <si>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</si>
  <si>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</si>
  <si>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</si>
  <si>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</si>
  <si>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</si>
  <si>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</si>
  <si>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</si>
  <si>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</si>
  <si>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</si>
  <si>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</si>
  <si>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</si>
  <si>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</si>
  <si>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</si>
  <si>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</si>
  <si>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</si>
  <si>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</si>
  <si>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</si>
  <si>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</si>
  <si>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</si>
  <si>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</si>
  <si>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</si>
  <si>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</si>
  <si>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</si>
  <si>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</si>
  <si>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</si>
  <si>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</si>
  <si>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</si>
  <si>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</si>
  <si>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</si>
  <si>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</si>
  <si>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</si>
  <si>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</si>
  <si>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</si>
  <si>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</si>
  <si>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</si>
  <si>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</si>
  <si>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</si>
  <si>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</si>
  <si>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</si>
  <si>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</si>
  <si>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</si>
  <si>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</si>
  <si>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</si>
  <si>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</si>
  <si>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</si>
  <si>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</si>
  <si>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</si>
  <si>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</si>
  <si>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</si>
  <si>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</si>
  <si>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</si>
  <si>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</si>
  <si>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</si>
  <si>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</si>
  <si>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</si>
  <si>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</si>
  <si>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</si>
  <si>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</si>
  <si>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</si>
  <si>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</si>
  <si>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</si>
  <si>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</si>
  <si>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</si>
  <si>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</si>
  <si>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</si>
  <si>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</si>
  <si>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</si>
  <si>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</si>
  <si>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</si>
  <si>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</si>
  <si>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</si>
  <si>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</si>
  <si>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</si>
  <si>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</si>
  <si>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</si>
  <si>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</si>
  <si>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</si>
  <si>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</si>
  <si>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</si>
  <si>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</si>
  <si>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</si>
  <si>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</si>
  <si>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</si>
  <si>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</si>
  <si>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</si>
  <si>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</si>
  <si>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</si>
  <si>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</si>
  <si>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</si>
  <si>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</si>
  <si>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</si>
  <si>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</si>
  <si>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</si>
  <si>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</si>
  <si>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</si>
  <si>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</si>
  <si>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</si>
  <si>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</si>
  <si>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</si>
  <si>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</si>
  <si>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</si>
  <si>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</si>
  <si>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</si>
  <si>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</si>
  <si>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</si>
  <si>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</si>
  <si>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</si>
  <si>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</si>
  <si>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</si>
  <si>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</si>
  <si>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</si>
  <si>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</si>
  <si>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</si>
  <si>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</si>
  <si>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</si>
  <si>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</si>
  <si>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</si>
  <si>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</si>
  <si>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</si>
  <si>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</si>
  <si>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</si>
  <si>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</si>
  <si>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</si>
  <si>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</si>
  <si>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</si>
  <si>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</si>
  <si>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</si>
  <si>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</si>
  <si>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</si>
  <si>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</si>
  <si>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</si>
  <si>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</si>
  <si>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</si>
  <si>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</si>
  <si>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</si>
  <si>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</si>
  <si>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</si>
  <si>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</si>
  <si>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</si>
  <si>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</si>
  <si>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</si>
  <si>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</si>
  <si>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</si>
  <si>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</si>
  <si>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</si>
  <si>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</si>
  <si>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</si>
  <si>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</si>
  <si>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</si>
  <si>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</si>
  <si>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</si>
  <si>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</si>
  <si>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</si>
  <si>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</si>
  <si>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</si>
  <si>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</si>
  <si>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</si>
  <si>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</si>
  <si>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</si>
  <si>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</si>
  <si>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</si>
  <si>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</si>
  <si>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</si>
  <si>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</si>
  <si>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</si>
  <si>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</si>
  <si>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</si>
  <si>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</si>
  <si>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</si>
  <si>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</si>
  <si>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</si>
  <si>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</si>
  <si>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</si>
  <si>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</si>
  <si>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</si>
  <si>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</si>
  <si>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</si>
  <si>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</si>
  <si>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</si>
  <si>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</si>
  <si>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</si>
  <si>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</si>
  <si>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</si>
  <si>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</si>
  <si>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</si>
  <si>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</si>
  <si>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</si>
  <si>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</si>
  <si>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</si>
  <si>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</si>
  <si>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</si>
  <si>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</si>
  <si>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</si>
  <si>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</si>
  <si>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</si>
  <si>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</si>
  <si>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</si>
  <si>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</si>
  <si>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</si>
  <si>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</si>
  <si>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</si>
  <si>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</si>
  <si>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</si>
  <si>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</si>
  <si>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</si>
  <si>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</si>
  <si>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</si>
  <si>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</si>
  <si>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</si>
  <si>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</si>
  <si>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</si>
  <si>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</si>
  <si>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</si>
  <si>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</si>
  <si>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</si>
  <si>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</si>
  <si>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</si>
  <si>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</si>
  <si>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</si>
  <si>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</si>
  <si>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</si>
  <si>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</si>
  <si>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</si>
  <si>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</si>
  <si>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</si>
  <si>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</si>
  <si>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</si>
  <si>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</si>
  <si>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</si>
  <si>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</si>
  <si>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</si>
  <si>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</si>
  <si>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</si>
  <si>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</si>
  <si>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</si>
  <si>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</si>
  <si>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</si>
  <si>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</si>
  <si>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</si>
  <si>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</si>
  <si>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</si>
  <si>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</si>
  <si>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</si>
  <si>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</si>
  <si>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</si>
  <si>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</si>
  <si>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</si>
  <si>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</si>
  <si>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</si>
  <si>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</si>
  <si>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</si>
  <si>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</si>
  <si>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</si>
  <si>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</si>
  <si>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</si>
  <si>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</si>
  <si>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</si>
  <si>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</si>
  <si>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</si>
  <si>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</si>
  <si>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</si>
  <si>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</si>
  <si>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</si>
  <si>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</si>
  <si>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</si>
  <si>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</si>
  <si>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</si>
  <si>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</si>
  <si>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</si>
  <si>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</si>
  <si>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</si>
  <si>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</si>
  <si>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</si>
  <si>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</si>
  <si>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</si>
  <si>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</si>
  <si>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</si>
  <si>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</si>
  <si>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</si>
  <si>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</si>
  <si>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</si>
  <si>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</si>
  <si>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</si>
  <si>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</si>
  <si>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</si>
  <si>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</si>
  <si>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</si>
  <si>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</si>
  <si>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</si>
  <si>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</si>
  <si>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</si>
  <si>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</si>
  <si>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</si>
  <si>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</si>
  <si>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</si>
  <si>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</si>
  <si>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</si>
  <si>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</si>
  <si>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</si>
  <si>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</si>
  <si>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</si>
  <si>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</si>
  <si>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</si>
  <si>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</si>
  <si>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</si>
  <si>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</si>
  <si>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</si>
  <si>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</si>
  <si>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</si>
  <si>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</si>
  <si>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</si>
  <si>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</si>
  <si>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</si>
  <si>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</si>
  <si>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</si>
  <si>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</si>
  <si>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</si>
  <si>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</si>
  <si>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</si>
  <si>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</si>
  <si>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</si>
  <si>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</si>
  <si>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</si>
  <si>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</si>
  <si>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</si>
  <si>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</si>
  <si>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</si>
  <si>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</si>
  <si>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</si>
  <si>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</si>
  <si>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</si>
  <si>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</si>
  <si>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</si>
  <si>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</si>
  <si>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</si>
  <si>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</si>
  <si>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</si>
  <si>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</si>
  <si>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</si>
  <si>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</si>
  <si>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</si>
  <si>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</si>
  <si>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</si>
  <si>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</si>
  <si>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</si>
  <si>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</si>
  <si>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</si>
  <si>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</si>
  <si>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</si>
  <si>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</si>
  <si>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</si>
  <si>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</si>
  <si>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</si>
  <si>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</si>
  <si>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</si>
  <si>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</si>
  <si>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</si>
  <si>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</si>
  <si>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</si>
  <si>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</si>
  <si>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</si>
  <si>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</si>
  <si>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</si>
  <si>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</si>
  <si>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</si>
  <si>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</si>
  <si>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</si>
  <si>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</si>
  <si>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</si>
  <si>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</si>
  <si>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</si>
  <si>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</si>
  <si>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</si>
  <si>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</si>
  <si>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</si>
  <si>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</si>
  <si>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</si>
  <si>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</si>
  <si>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</si>
  <si>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</si>
  <si>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</si>
  <si>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</si>
  <si>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</si>
  <si>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</si>
  <si>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</si>
  <si>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</si>
  <si>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</si>
  <si>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</si>
  <si>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</si>
  <si>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</si>
  <si>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</si>
  <si>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</si>
  <si>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</si>
  <si>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</si>
  <si>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</si>
  <si>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</si>
  <si>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</si>
  <si>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</si>
  <si>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</si>
  <si>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</si>
  <si>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</si>
  <si>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</si>
  <si>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</si>
  <si>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</si>
  <si>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</si>
  <si>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</si>
  <si>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</si>
  <si>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</si>
  <si>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</si>
  <si>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</si>
  <si>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</si>
  <si>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</si>
  <si>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</si>
  <si>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</si>
  <si>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</si>
  <si>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</si>
  <si>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</si>
  <si>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</si>
  <si>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</si>
  <si>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</si>
  <si>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</si>
  <si>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</si>
  <si>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</si>
  <si>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</si>
  <si>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</si>
  <si>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</si>
  <si>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</si>
  <si>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</si>
  <si>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</si>
  <si>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</si>
  <si>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</si>
  <si>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</si>
  <si>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</si>
  <si>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</si>
  <si>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</si>
  <si>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</si>
  <si>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</si>
  <si>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</si>
  <si>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</si>
  <si>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</si>
  <si>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</si>
  <si>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</si>
  <si>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</si>
  <si>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</si>
  <si>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</si>
  <si>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</si>
  <si>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</si>
  <si>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</si>
  <si>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</si>
  <si>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</si>
  <si>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</si>
  <si>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</si>
  <si>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</si>
  <si>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</si>
  <si>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</si>
  <si>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</si>
  <si>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</si>
  <si>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</si>
  <si>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</si>
  <si>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</si>
  <si>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</si>
  <si>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</si>
  <si>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</si>
  <si>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</si>
  <si>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</si>
  <si>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</si>
  <si>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</si>
  <si>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</si>
  <si>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</si>
  <si>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</si>
  <si>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</si>
  <si>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</si>
  <si>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</si>
  <si>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</si>
  <si>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</si>
  <si>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</si>
  <si>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</si>
  <si>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</si>
  <si>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</si>
  <si>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</si>
  <si>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</si>
  <si>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</si>
  <si>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</si>
  <si>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</si>
  <si>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</si>
  <si>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</si>
  <si>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</si>
  <si>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</si>
  <si>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</si>
  <si>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</si>
  <si>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</si>
  <si>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</si>
  <si>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</si>
  <si>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</si>
  <si>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</si>
  <si>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</si>
  <si>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</si>
  <si>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</si>
  <si>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</si>
  <si>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</si>
  <si>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</si>
  <si>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</si>
  <si>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</si>
  <si>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</si>
  <si>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</si>
  <si>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</si>
  <si>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</si>
  <si>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</si>
  <si>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</si>
  <si>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</si>
  <si>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</si>
  <si>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</si>
  <si>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</si>
  <si>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</si>
  <si>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</si>
  <si>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</si>
  <si>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</si>
  <si>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</si>
  <si>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</si>
  <si>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</si>
  <si>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</si>
  <si>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</si>
  <si>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</si>
  <si>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</si>
  <si>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</si>
  <si>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</si>
  <si>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</si>
  <si>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</si>
  <si>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</si>
  <si>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</si>
  <si>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</si>
  <si>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</si>
  <si>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</si>
  <si>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</si>
  <si>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</si>
  <si>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</si>
  <si>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</si>
  <si>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</si>
  <si>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</si>
  <si>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</si>
  <si>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</si>
  <si>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</si>
  <si>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</si>
  <si>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</si>
  <si>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</si>
  <si>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</si>
  <si>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</si>
  <si>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</si>
  <si>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</si>
  <si>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</si>
  <si>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</si>
  <si>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</si>
  <si>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</si>
  <si>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</si>
  <si>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</si>
  <si>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</si>
  <si>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</si>
  <si>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</si>
  <si>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</si>
  <si>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</si>
  <si>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</si>
  <si>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</si>
  <si>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</si>
  <si>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</si>
  <si>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</si>
  <si>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</si>
  <si>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</si>
  <si>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</si>
  <si>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</si>
  <si>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</si>
  <si>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</si>
  <si>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</si>
  <si>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</si>
  <si>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</si>
  <si>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</si>
  <si>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</si>
  <si>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</si>
  <si>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</si>
  <si>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</si>
  <si>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</si>
  <si>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</si>
  <si>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</si>
  <si>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</si>
  <si>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</si>
  <si>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</si>
  <si>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</si>
  <si>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</si>
  <si>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</si>
  <si>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</si>
  <si>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</si>
  <si>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</si>
  <si>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</si>
  <si>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</si>
  <si>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</si>
  <si>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</si>
  <si>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</si>
  <si>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</si>
  <si>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</si>
  <si>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</si>
  <si>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</si>
  <si>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</si>
  <si>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</si>
  <si>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</si>
  <si>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</si>
  <si>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</si>
  <si>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</si>
  <si>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</si>
  <si>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</si>
  <si>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</si>
  <si>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</si>
  <si>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</si>
  <si>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</si>
  <si>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</si>
  <si>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</si>
  <si>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</si>
  <si>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</si>
  <si>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</si>
  <si>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</si>
  <si>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</si>
  <si>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</si>
  <si>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</si>
  <si>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</si>
  <si>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</si>
  <si>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</si>
  <si>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</si>
  <si>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</si>
  <si>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</si>
  <si>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</si>
  <si>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</si>
  <si>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</si>
  <si>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</si>
  <si>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</si>
  <si>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</si>
  <si>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</si>
  <si>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</si>
  <si>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</si>
  <si>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</si>
  <si>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</si>
  <si>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</si>
  <si>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</si>
  <si>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</si>
  <si>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</si>
  <si>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</si>
  <si>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</si>
  <si>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</si>
  <si>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</si>
  <si>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</si>
  <si>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</si>
  <si>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</si>
  <si>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</si>
  <si>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</si>
  <si>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</si>
  <si>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</si>
  <si>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</si>
  <si>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</si>
  <si>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</si>
  <si>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</si>
  <si>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</si>
  <si>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</si>
  <si>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</si>
  <si>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</si>
  <si>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</si>
  <si>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</si>
  <si>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</si>
  <si>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</si>
  <si>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</si>
  <si>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</si>
  <si>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</si>
  <si>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</si>
  <si>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</si>
  <si>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</si>
  <si>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</si>
  <si>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</si>
  <si>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</si>
  <si>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</si>
  <si>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</si>
  <si>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</si>
  <si>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</si>
  <si>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</si>
  <si>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</si>
  <si>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</si>
  <si>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</si>
  <si>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</si>
  <si>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</si>
  <si>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</si>
  <si>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</si>
  <si>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</si>
  <si>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</si>
  <si>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</si>
  <si>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</si>
  <si>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</si>
  <si>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</si>
  <si>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</si>
  <si>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</si>
  <si>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</si>
  <si>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</si>
  <si>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</si>
  <si>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</si>
  <si>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</si>
  <si>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</si>
  <si>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</si>
  <si>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</si>
  <si>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</si>
  <si>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</si>
  <si>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</si>
  <si>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</si>
  <si>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</si>
  <si>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</si>
  <si>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</si>
  <si>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</si>
  <si>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</si>
  <si>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</si>
  <si>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</si>
  <si>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</si>
  <si>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</si>
  <si>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</si>
  <si>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</si>
  <si>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</si>
  <si>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</si>
  <si>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</si>
  <si>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</si>
  <si>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</si>
  <si>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</si>
  <si>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</si>
  <si>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</si>
  <si>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</si>
  <si>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</si>
  <si>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</si>
  <si>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</si>
  <si>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</si>
  <si>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</si>
  <si>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</si>
  <si>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</si>
  <si>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</si>
  <si>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</si>
  <si>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</si>
  <si>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</si>
  <si>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</si>
  <si>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</si>
  <si>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</si>
  <si>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</si>
  <si>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</si>
  <si>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</si>
  <si>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</si>
  <si>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</si>
  <si>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</si>
  <si>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</si>
  <si>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</si>
  <si>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</si>
  <si>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</si>
  <si>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</si>
  <si>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</si>
  <si>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</si>
  <si>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</si>
  <si>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</si>
  <si>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</si>
  <si>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</si>
  <si>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</si>
  <si>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</si>
  <si>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</si>
  <si>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</si>
  <si>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</si>
  <si>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</si>
  <si>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</si>
  <si>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</si>
  <si>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</si>
  <si>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</si>
  <si>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</si>
  <si>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</si>
  <si>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</si>
  <si>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</si>
  <si>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</si>
  <si>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</si>
  <si>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</si>
  <si>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</si>
  <si>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</si>
  <si>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</si>
  <si>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</si>
  <si>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</si>
  <si>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</si>
  <si>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</si>
  <si>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</si>
  <si>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</si>
  <si>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</si>
  <si>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</si>
  <si>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</si>
  <si>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</si>
  <si>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</si>
  <si>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</si>
  <si>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</si>
  <si>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</si>
  <si>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</si>
  <si>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</si>
  <si>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</si>
  <si>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</si>
  <si>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</si>
  <si>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</si>
  <si>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</si>
  <si>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</si>
  <si>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</si>
  <si>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</si>
  <si>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</si>
  <si>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</si>
  <si>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</si>
  <si>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</si>
  <si>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</si>
  <si>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</si>
  <si>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</si>
  <si>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</si>
  <si>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</si>
  <si>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</si>
  <si>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</si>
  <si>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</si>
  <si>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</si>
  <si>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</si>
  <si>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</si>
  <si>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</si>
  <si>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</si>
  <si>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</si>
  <si>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</si>
  <si>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</si>
  <si>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</si>
  <si>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</si>
  <si>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</si>
  <si>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</si>
  <si>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</si>
  <si>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</si>
  <si>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</si>
  <si>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</si>
  <si>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</si>
  <si>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</si>
  <si>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</si>
  <si>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</si>
  <si>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</si>
  <si>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</si>
  <si>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</si>
  <si>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</si>
  <si>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</si>
  <si>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</si>
  <si>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</si>
  <si>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</si>
  <si>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</si>
  <si>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</si>
  <si>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</si>
  <si>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</si>
  <si>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</si>
  <si>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</si>
  <si>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</si>
  <si>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</si>
  <si>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</si>
  <si>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</si>
  <si>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</si>
  <si>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</si>
  <si>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</si>
  <si>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</si>
  <si>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</si>
  <si>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</si>
  <si>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</si>
  <si>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</si>
  <si>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</si>
  <si>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</si>
  <si>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</si>
  <si>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</si>
  <si>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</si>
  <si>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</si>
  <si>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</si>
  <si>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</si>
  <si>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</si>
  <si>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</si>
  <si>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</si>
  <si>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</si>
  <si>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</si>
  <si>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</si>
  <si>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</si>
  <si>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</si>
  <si>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</si>
  <si>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</si>
  <si>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</si>
  <si>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</si>
  <si>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</si>
  <si>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</si>
  <si>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</si>
  <si>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</si>
  <si>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</si>
  <si>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</si>
  <si>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</si>
  <si>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</si>
  <si>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</si>
  <si>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</si>
  <si>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</si>
  <si>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</si>
  <si>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</si>
  <si>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</si>
  <si>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</si>
  <si>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</si>
  <si>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</si>
  <si>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</si>
  <si>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</si>
  <si>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</si>
  <si>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</si>
  <si>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</si>
  <si>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</si>
  <si>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</si>
  <si>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</si>
  <si>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</si>
  <si>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</si>
  <si>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</si>
  <si>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</si>
  <si>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</si>
  <si>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</si>
  <si>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</si>
  <si>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</si>
  <si>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</si>
  <si>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</si>
  <si>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</si>
  <si>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</si>
  <si>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</si>
  <si>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</si>
  <si>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</si>
  <si>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</si>
  <si>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</si>
  <si>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</si>
  <si>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</si>
  <si>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</si>
  <si>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</si>
  <si>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</si>
  <si>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</si>
  <si>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</si>
  <si>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</si>
  <si>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</si>
  <si>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</si>
  <si>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</si>
  <si>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</si>
  <si>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</si>
  <si>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</si>
  <si>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</si>
  <si>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</si>
  <si>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</si>
  <si>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</si>
  <si>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</si>
  <si>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</si>
  <si>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</si>
  <si>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</si>
  <si>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</si>
  <si>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</si>
  <si>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</si>
  <si>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</si>
  <si>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</si>
  <si>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</si>
  <si>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</si>
  <si>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</si>
  <si>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</si>
  <si>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</si>
  <si>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</si>
  <si>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</si>
  <si>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</si>
  <si>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</si>
  <si>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</si>
  <si>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</si>
  <si>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</si>
  <si>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</si>
  <si>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</si>
  <si>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</si>
  <si>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</si>
  <si>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</si>
  <si>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</si>
  <si>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</si>
  <si>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</si>
  <si>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</si>
  <si>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</si>
  <si>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</si>
  <si>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</si>
  <si>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</si>
  <si>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</si>
  <si>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</si>
  <si>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</si>
  <si>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</si>
  <si>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</si>
  <si>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</si>
  <si>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</si>
  <si>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</si>
  <si>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</si>
  <si>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</si>
  <si>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</si>
  <si>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</si>
  <si>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</si>
  <si>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</si>
  <si>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</si>
  <si>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</si>
  <si>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</si>
  <si>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</si>
  <si>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</si>
  <si>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</si>
  <si>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</si>
  <si>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</si>
  <si>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</si>
  <si>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</si>
  <si>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</si>
  <si>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</si>
  <si>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</si>
  <si>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</si>
  <si>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</si>
  <si>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</si>
  <si>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</si>
  <si>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</si>
  <si>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</si>
  <si>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</si>
  <si>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</si>
  <si>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</si>
  <si>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</si>
  <si>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</si>
  <si>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</si>
  <si>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</si>
  <si>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</si>
  <si>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</si>
  <si>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</si>
  <si>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</si>
  <si>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</si>
  <si>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</si>
  <si>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</si>
  <si>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</si>
  <si>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</si>
  <si>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</si>
  <si>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</si>
  <si>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</si>
  <si>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</si>
  <si>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</si>
  <si>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</si>
  <si>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</si>
  <si>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</si>
  <si>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</si>
  <si>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</si>
  <si>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</si>
  <si>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</si>
  <si>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</si>
  <si>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</si>
  <si>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</si>
  <si>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</si>
  <si>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</si>
  <si>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</si>
  <si>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</si>
  <si>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</si>
  <si>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</si>
  <si>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</si>
  <si>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</si>
  <si>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</si>
  <si>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</si>
  <si>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</si>
  <si>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</si>
  <si>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</si>
  <si>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</si>
  <si>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</si>
  <si>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</si>
  <si>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</si>
  <si>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</si>
  <si>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</si>
  <si>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</si>
  <si>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</si>
  <si>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</si>
  <si>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</si>
  <si>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</si>
  <si>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</si>
  <si>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</si>
  <si>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</si>
  <si>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</si>
  <si>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</si>
  <si>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</si>
  <si>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</si>
  <si>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</si>
  <si>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</si>
  <si>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</si>
  <si>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</si>
  <si>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</si>
  <si>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</si>
  <si>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</si>
  <si>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</si>
  <si>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</si>
  <si>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</si>
  <si>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</si>
  <si>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</si>
  <si>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</si>
  <si>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</si>
  <si>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</si>
  <si>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</si>
  <si>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</si>
  <si>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</si>
  <si>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</si>
  <si>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</si>
  <si>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</si>
  <si>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</si>
  <si>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</si>
  <si>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</si>
  <si>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</si>
  <si>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</si>
  <si>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</si>
  <si>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</si>
  <si>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</si>
  <si>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</si>
  <si>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</si>
  <si>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</si>
  <si>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</si>
  <si>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</si>
  <si>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</si>
  <si>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</si>
  <si>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</si>
  <si>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</si>
  <si>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</si>
  <si>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</si>
  <si>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</si>
  <si>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</si>
  <si>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</si>
  <si>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</si>
  <si>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</si>
  <si>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</si>
  <si>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</si>
  <si>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</si>
  <si>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</si>
  <si>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</si>
  <si>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</si>
  <si>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</si>
  <si>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</si>
  <si>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</si>
  <si>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</si>
  <si>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</si>
  <si>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</si>
  <si>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</si>
  <si>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</si>
  <si>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</si>
  <si>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</si>
  <si>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</si>
  <si>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</si>
  <si>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</si>
  <si>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</si>
  <si>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</si>
  <si>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</si>
  <si>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</si>
  <si>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</si>
  <si>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</si>
  <si>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</si>
  <si>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</si>
  <si>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</si>
  <si>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</si>
  <si>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</si>
  <si>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</si>
  <si>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</si>
  <si>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</si>
  <si>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</si>
  <si>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</si>
  <si>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</si>
  <si>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</si>
  <si>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</si>
  <si>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</si>
  <si>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</si>
  <si>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</si>
  <si>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</si>
  <si>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</si>
  <si>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</si>
  <si>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</si>
  <si>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</si>
  <si>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</si>
  <si>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</si>
  <si>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</si>
  <si>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</si>
  <si>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</si>
  <si>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</si>
  <si>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</si>
  <si>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</si>
  <si>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</si>
  <si>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</si>
  <si>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</si>
  <si>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</si>
  <si>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</si>
  <si>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</si>
  <si>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</si>
  <si>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</si>
  <si>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</si>
  <si>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</si>
  <si>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</si>
  <si>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</si>
  <si>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</si>
  <si>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</si>
  <si>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</si>
  <si>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</si>
  <si>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</si>
  <si>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</si>
  <si>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</si>
  <si>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</si>
  <si>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</si>
  <si>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</si>
  <si>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</si>
  <si>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</si>
  <si>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</si>
  <si>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</si>
  <si>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</si>
  <si>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</si>
  <si>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</si>
  <si>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</si>
  <si>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</si>
  <si>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</si>
  <si>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</si>
  <si>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</si>
  <si>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</si>
  <si>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</si>
  <si>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</si>
  <si>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</si>
  <si>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</si>
  <si>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</si>
  <si>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</si>
  <si>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</si>
  <si>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</si>
  <si>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</si>
  <si>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</si>
  <si>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</si>
  <si>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</si>
  <si>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</si>
  <si>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</si>
  <si>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</si>
  <si>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</si>
  <si>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</si>
  <si>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</si>
  <si>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</si>
  <si>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</si>
  <si>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</si>
  <si>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</si>
  <si>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</si>
  <si>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</si>
  <si>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</si>
  <si>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</si>
  <si>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</si>
  <si>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</si>
  <si>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</si>
  <si>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</si>
  <si>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</si>
  <si>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</si>
  <si>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</si>
  <si>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</si>
  <si>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</si>
  <si>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</si>
  <si>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</si>
  <si>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</si>
  <si>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</si>
  <si>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</si>
  <si>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</si>
  <si>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</si>
  <si>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</si>
  <si>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</si>
  <si>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</si>
  <si>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</si>
  <si>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</si>
  <si>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</si>
  <si>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</si>
  <si>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</si>
  <si>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</si>
  <si>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</si>
  <si>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</si>
  <si>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</si>
  <si>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</si>
  <si>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</si>
  <si>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</si>
  <si>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</si>
  <si>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</si>
  <si>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</si>
  <si>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</si>
  <si>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</si>
  <si>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</si>
  <si>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</si>
  <si>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</si>
  <si>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</si>
  <si>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</si>
  <si>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</si>
  <si>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</si>
  <si>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</si>
  <si>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</si>
  <si>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</si>
  <si>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</si>
  <si>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</si>
  <si>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</si>
  <si>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</si>
  <si>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</si>
  <si>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</si>
  <si>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</si>
  <si>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</si>
  <si>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</si>
  <si>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</si>
  <si>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</si>
  <si>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</si>
  <si>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</si>
  <si>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</si>
  <si>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</si>
  <si>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</si>
  <si>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</si>
  <si>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</si>
  <si>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</si>
  <si>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</si>
  <si>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</si>
  <si>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</si>
  <si>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</si>
  <si>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</si>
  <si>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</si>
  <si>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</si>
  <si>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</si>
  <si>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</si>
  <si>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</si>
  <si>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</si>
  <si>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</si>
  <si>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</si>
  <si>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</si>
  <si>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</si>
  <si>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</si>
  <si>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</si>
  <si>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</si>
  <si>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</si>
  <si>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</si>
  <si>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</si>
  <si>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</si>
  <si>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</si>
  <si>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</si>
  <si>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</si>
  <si>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</si>
  <si>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</si>
  <si>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</si>
  <si>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</si>
  <si>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</si>
  <si>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</si>
  <si>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</si>
  <si>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</si>
  <si>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</si>
  <si>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</si>
  <si>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</si>
  <si>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</si>
  <si>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</si>
  <si>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</si>
  <si>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</si>
  <si>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</si>
  <si>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</si>
  <si>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</si>
  <si>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</si>
  <si>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</si>
  <si>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</si>
  <si>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</si>
  <si>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</si>
  <si>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</si>
  <si>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</si>
  <si>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</si>
  <si>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</si>
  <si>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</si>
  <si>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</si>
  <si>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</si>
  <si>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</si>
  <si>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</si>
  <si>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</si>
  <si>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</si>
  <si>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</si>
  <si>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</si>
  <si>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</si>
  <si>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</si>
  <si>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</si>
  <si>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</si>
  <si>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</si>
  <si>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</si>
  <si>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</si>
  <si>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</si>
  <si>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</si>
  <si>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</si>
  <si>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</si>
  <si>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</si>
  <si>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</si>
  <si>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</si>
  <si>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</si>
  <si>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</si>
  <si>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</si>
  <si>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</si>
  <si>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</si>
  <si>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</si>
  <si>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</si>
  <si>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</si>
  <si>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</si>
  <si>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</si>
  <si>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</si>
  <si>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</si>
  <si>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</si>
  <si>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</si>
  <si>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</si>
  <si>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</si>
  <si>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</si>
  <si>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</si>
  <si>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</si>
  <si>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</si>
  <si>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</si>
  <si>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</si>
  <si>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</si>
  <si>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</si>
  <si>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</si>
  <si>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</si>
  <si>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</si>
  <si>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</si>
  <si>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</si>
  <si>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</si>
  <si>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</si>
  <si>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</si>
  <si>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</si>
  <si>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</si>
  <si>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</si>
  <si>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</si>
  <si>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</si>
  <si>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</si>
  <si>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</si>
  <si>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</si>
  <si>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</si>
  <si>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</si>
  <si>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</si>
  <si>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</si>
  <si>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</si>
  <si>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</si>
  <si>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</si>
  <si>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</si>
  <si>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</si>
  <si>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</si>
  <si>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</si>
  <si>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</si>
  <si>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</si>
  <si>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</si>
  <si>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</si>
  <si>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</si>
  <si>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</si>
  <si>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</si>
  <si>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</si>
  <si>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</si>
  <si>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</si>
  <si>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</si>
  <si>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</si>
  <si>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</si>
  <si>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</si>
  <si>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</si>
  <si>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</si>
  <si>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</si>
  <si>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</si>
  <si>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</si>
  <si>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</si>
  <si>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</si>
  <si>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</si>
  <si>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</si>
  <si>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</si>
  <si>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</si>
  <si>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</si>
  <si>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</si>
  <si>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</si>
  <si>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</si>
  <si>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</si>
  <si>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</si>
  <si>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</si>
  <si>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</si>
  <si>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</si>
  <si>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</si>
  <si>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</si>
  <si>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</si>
  <si>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</si>
  <si>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</si>
  <si>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</si>
  <si>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</si>
  <si>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</si>
  <si>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</si>
  <si>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</si>
  <si>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</si>
  <si>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</si>
  <si>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</si>
  <si>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</si>
  <si>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</si>
  <si>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</si>
  <si>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</si>
  <si>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</si>
  <si>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</si>
  <si>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</si>
  <si>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</si>
  <si>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</si>
  <si>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</si>
  <si>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</si>
  <si>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</si>
  <si>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</si>
  <si>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</si>
  <si>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</si>
  <si>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</si>
  <si>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</si>
  <si>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</si>
  <si>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</si>
  <si>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</si>
  <si>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</si>
  <si>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</si>
  <si>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</si>
  <si>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</si>
  <si>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</si>
  <si>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</si>
  <si>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</si>
  <si>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</si>
  <si>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</si>
  <si>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</si>
  <si>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</si>
  <si>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</si>
  <si>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</si>
  <si>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</si>
  <si>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</si>
  <si>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</si>
  <si>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</si>
  <si>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</si>
  <si>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</si>
  <si>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</si>
  <si>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</si>
  <si>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</si>
  <si>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</si>
  <si>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</si>
  <si>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</si>
  <si>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</si>
  <si>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</si>
  <si>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</si>
  <si>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</si>
  <si>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</si>
  <si>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</si>
  <si>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</si>
  <si>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</si>
  <si>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</si>
  <si>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</si>
  <si>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</si>
  <si>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</si>
  <si>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</si>
  <si>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</si>
  <si>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</si>
  <si>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</si>
  <si>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</si>
  <si>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</si>
  <si>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</si>
  <si>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</si>
  <si>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</si>
  <si>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</si>
  <si>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</si>
  <si>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</si>
  <si>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</si>
  <si>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</si>
  <si>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</si>
  <si>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</si>
  <si>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</si>
  <si>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</si>
  <si>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</si>
  <si>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</si>
  <si>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</si>
  <si>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</si>
  <si>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</si>
  <si>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</si>
  <si>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</si>
  <si>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</si>
  <si>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</si>
  <si>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</si>
  <si>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</si>
  <si>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</si>
  <si>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</si>
  <si>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</si>
  <si>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</si>
  <si>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</si>
  <si>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</si>
  <si>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</si>
  <si>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</si>
  <si>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</si>
  <si>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</si>
  <si>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</si>
  <si>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</si>
  <si>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</si>
  <si>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</si>
  <si>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</si>
  <si>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</si>
  <si>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</si>
  <si>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</si>
  <si>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</si>
  <si>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</si>
  <si>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</si>
  <si>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</si>
  <si>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</si>
  <si>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</si>
  <si>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</si>
  <si>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</si>
  <si>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</si>
  <si>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</si>
  <si>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</si>
  <si>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</si>
  <si>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</si>
  <si>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</si>
  <si>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</si>
  <si>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</si>
  <si>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</si>
  <si>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</si>
  <si>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</si>
  <si>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</si>
  <si>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</si>
  <si>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</si>
  <si>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</si>
  <si>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</si>
  <si>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</si>
  <si>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</si>
  <si>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</si>
  <si>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</si>
  <si>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</si>
  <si>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</si>
  <si>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</si>
  <si>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</si>
  <si>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</si>
  <si>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</si>
  <si>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</si>
  <si>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</si>
  <si>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</si>
  <si>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</si>
  <si>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</si>
  <si>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</si>
  <si>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</si>
  <si>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</si>
  <si>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</si>
  <si>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</si>
  <si>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</si>
  <si>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</si>
  <si>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</si>
  <si>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</si>
  <si>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</si>
  <si>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</si>
  <si>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</si>
  <si>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</si>
  <si>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</si>
  <si>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</si>
  <si>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</si>
  <si>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</si>
  <si>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</si>
  <si>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</si>
  <si>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</si>
  <si>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</si>
  <si>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</si>
  <si>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</si>
  <si>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</si>
  <si>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</si>
  <si>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</si>
  <si>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</si>
  <si>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</si>
  <si>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</si>
  <si>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</si>
  <si>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</si>
  <si>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</si>
  <si>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</si>
  <si>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</si>
  <si>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</si>
  <si>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</si>
  <si>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</si>
  <si>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</si>
  <si>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</si>
  <si>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</si>
  <si>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</si>
  <si>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</si>
  <si>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</si>
  <si>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</si>
  <si>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</si>
  <si>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</si>
  <si>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</si>
  <si>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</si>
  <si>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</si>
  <si>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</si>
  <si>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</si>
  <si>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</si>
  <si>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</si>
  <si>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</si>
  <si>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</si>
  <si>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</si>
  <si>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</si>
  <si>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</si>
  <si>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</si>
  <si>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</si>
  <si>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</si>
  <si>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</si>
  <si>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</si>
  <si>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</si>
  <si>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</si>
  <si>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</si>
  <si>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</si>
  <si>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</si>
  <si>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</si>
  <si>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</si>
  <si>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</si>
  <si>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</si>
  <si>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</si>
  <si>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</si>
  <si>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</si>
  <si>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</si>
  <si>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</si>
  <si>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</si>
  <si>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</si>
  <si>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</si>
  <si>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</si>
  <si>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</si>
  <si>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</si>
  <si>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</si>
  <si>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</si>
  <si>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</si>
  <si>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</si>
  <si>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</si>
  <si>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</si>
  <si>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</si>
  <si>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</si>
  <si>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</si>
  <si>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</si>
  <si>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</si>
  <si>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</si>
  <si>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</si>
  <si>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</si>
  <si>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</si>
  <si>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</si>
  <si>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</si>
  <si>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</si>
  <si>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</si>
  <si>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</si>
  <si>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</si>
  <si>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</si>
  <si>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</si>
  <si>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</si>
  <si>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</si>
  <si>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</si>
  <si>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</si>
  <si>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</si>
  <si>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</si>
  <si>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</si>
  <si>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</si>
  <si>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</si>
  <si>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</si>
  <si>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</si>
  <si>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</si>
  <si>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</si>
  <si>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</si>
  <si>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</si>
  <si>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</si>
  <si>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</si>
  <si>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</si>
  <si>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</si>
  <si>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</si>
  <si>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</si>
  <si>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</si>
  <si>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</si>
  <si>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</si>
  <si>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</si>
  <si>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</si>
  <si>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</si>
  <si>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</si>
  <si>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</si>
  <si>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</si>
  <si>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</si>
  <si>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</si>
  <si>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</si>
  <si>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</si>
  <si>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</si>
  <si>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</si>
  <si>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</si>
  <si>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</si>
  <si>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</si>
  <si>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</si>
  <si>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</si>
  <si>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</si>
  <si>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</si>
  <si>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</si>
  <si>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</si>
  <si>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</si>
  <si>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</si>
  <si>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</si>
  <si>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</si>
  <si>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</si>
  <si>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</si>
  <si>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</si>
  <si>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</si>
  <si>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</si>
  <si>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</si>
  <si>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</si>
  <si>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</si>
  <si>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</si>
  <si>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</si>
  <si>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</si>
  <si>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</si>
  <si>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</si>
  <si>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</si>
  <si>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</si>
  <si>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</si>
  <si>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</si>
  <si>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</si>
  <si>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</si>
  <si>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</si>
  <si>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</si>
  <si>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</si>
  <si>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</si>
  <si>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</si>
  <si>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</si>
  <si>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</si>
  <si>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</si>
  <si>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</si>
  <si>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</si>
  <si>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</si>
  <si>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</si>
  <si>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</si>
  <si>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</si>
  <si>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</si>
  <si>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</si>
  <si>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</si>
  <si>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</si>
  <si>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</si>
  <si>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</si>
  <si>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</si>
  <si>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</si>
  <si>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</si>
  <si>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</si>
  <si>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</si>
  <si>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</si>
  <si>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</si>
  <si>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</si>
  <si>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</si>
  <si>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</si>
  <si>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</si>
  <si>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</si>
  <si>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</si>
  <si>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</si>
  <si>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</si>
  <si>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</si>
  <si>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</si>
  <si>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</si>
  <si>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</si>
  <si>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</si>
  <si>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</si>
  <si>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</si>
  <si>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</si>
  <si>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</si>
  <si>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</si>
  <si>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</si>
  <si>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</si>
  <si>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</si>
  <si>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</si>
  <si>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</si>
  <si>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</si>
  <si>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</si>
  <si>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</si>
  <si>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</si>
  <si>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</si>
  <si>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</si>
  <si>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</si>
  <si>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</si>
  <si>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</si>
  <si>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</si>
  <si>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</si>
  <si>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</si>
  <si>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</si>
  <si>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</si>
  <si>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</si>
  <si>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</si>
  <si>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</si>
  <si>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</si>
  <si>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</si>
  <si>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</si>
  <si>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</si>
  <si>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</si>
  <si>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</si>
  <si>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</si>
  <si>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</si>
  <si>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</si>
  <si>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</si>
  <si>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</si>
  <si>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</si>
  <si>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</si>
  <si>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</si>
  <si>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</si>
  <si>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</si>
  <si>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</si>
  <si>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</si>
  <si>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</si>
  <si>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</si>
  <si>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</si>
  <si>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</si>
  <si>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</si>
  <si>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</si>
  <si>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</si>
  <si>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</si>
  <si>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</si>
  <si>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</si>
  <si>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</si>
  <si>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</si>
  <si>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</si>
  <si>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</si>
  <si>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</si>
  <si>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</si>
  <si>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</si>
  <si>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</si>
  <si>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</si>
  <si>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</si>
  <si>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</si>
  <si>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</si>
  <si>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</si>
  <si>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</si>
  <si>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</si>
  <si>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</si>
  <si>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</si>
  <si>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</si>
  <si>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</si>
  <si>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</si>
  <si>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</si>
  <si>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</si>
  <si>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</si>
  <si>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</si>
  <si>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</si>
  <si>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</si>
  <si>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</si>
  <si>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</si>
  <si>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</si>
  <si>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</si>
  <si>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</si>
  <si>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</si>
  <si>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</si>
  <si>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</si>
  <si>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</si>
  <si>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</si>
  <si>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</si>
  <si>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</si>
  <si>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</si>
  <si>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</si>
  <si>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</si>
  <si>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</si>
  <si>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</si>
  <si>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</si>
  <si>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</si>
  <si>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</si>
  <si>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</si>
  <si>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</si>
  <si>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</si>
  <si>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</si>
  <si>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</si>
  <si>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</si>
  <si>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</si>
  <si>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</si>
  <si>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</si>
  <si>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</si>
  <si>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</si>
  <si>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</si>
  <si>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</si>
  <si>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</si>
  <si>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</si>
  <si>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</si>
  <si>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</si>
  <si>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</si>
  <si>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</si>
  <si>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</si>
  <si>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</si>
  <si>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</si>
  <si>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</si>
  <si>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</si>
  <si>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</si>
  <si>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</si>
  <si>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</si>
  <si>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</si>
  <si>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</si>
  <si>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</si>
  <si>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</si>
  <si>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</si>
  <si>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</si>
  <si>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</si>
  <si>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</si>
  <si>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</si>
  <si>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</si>
  <si>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</si>
  <si>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</si>
  <si>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</si>
  <si>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</si>
  <si>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</si>
  <si>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</si>
  <si>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</si>
  <si>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</si>
  <si>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</si>
  <si>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</si>
  <si>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</si>
  <si>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</si>
  <si>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</si>
  <si>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</si>
  <si>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</si>
  <si>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</si>
  <si>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</si>
  <si>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</si>
  <si>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</si>
  <si>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</si>
  <si>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</si>
  <si>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</si>
  <si>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</si>
  <si>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</si>
  <si>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</si>
  <si>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</si>
  <si>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</si>
  <si>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</si>
  <si>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</si>
  <si>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</si>
  <si>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</si>
  <si>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</si>
  <si>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</si>
  <si>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</si>
  <si>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</si>
  <si>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</si>
  <si>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</si>
  <si>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</si>
  <si>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</si>
  <si>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</si>
  <si>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</si>
  <si>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</si>
  <si>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</si>
  <si>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</si>
  <si>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</si>
  <si>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</si>
  <si>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</si>
  <si>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</si>
  <si>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</si>
  <si>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</si>
  <si>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</si>
  <si>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</si>
  <si>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</si>
  <si>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</si>
  <si>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</si>
  <si>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</si>
  <si>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</si>
  <si>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</si>
  <si>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</si>
  <si>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</si>
  <si>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</si>
  <si>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</si>
  <si>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</si>
  <si>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</si>
  <si>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</si>
  <si>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</si>
  <si>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</si>
  <si>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</si>
  <si>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</si>
  <si>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</si>
  <si>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</si>
  <si>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</si>
  <si>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</si>
  <si>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</si>
  <si>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</si>
  <si>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</si>
  <si>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</si>
  <si>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</si>
  <si>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</si>
  <si>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</si>
  <si>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</si>
  <si>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</si>
  <si>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</si>
  <si>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</si>
  <si>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</si>
  <si>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</si>
  <si>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</si>
  <si>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</si>
  <si>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</si>
  <si>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</si>
  <si>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</si>
  <si>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</si>
  <si>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</si>
  <si>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</si>
  <si>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</si>
  <si>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</si>
  <si>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</si>
  <si>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</si>
  <si>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</si>
  <si>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</si>
  <si>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</si>
  <si>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</si>
  <si>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</si>
  <si>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</si>
  <si>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</si>
  <si>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</si>
  <si>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</si>
  <si>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</si>
  <si>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</si>
  <si>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</si>
  <si>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</si>
  <si>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</si>
  <si>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</si>
  <si>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</si>
  <si>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</si>
  <si>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</si>
  <si>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</si>
  <si>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</si>
  <si>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</si>
  <si>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</si>
  <si>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</si>
  <si>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</si>
  <si>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</si>
  <si>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</si>
  <si>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</si>
  <si>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</si>
  <si>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</si>
  <si>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</si>
  <si>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</si>
  <si>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</si>
  <si>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</si>
  <si>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</si>
  <si>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</si>
  <si>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</si>
  <si>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</si>
  <si>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</si>
  <si>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</si>
  <si>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</si>
  <si>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</si>
  <si>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</si>
  <si>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</si>
  <si>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</si>
  <si>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</si>
  <si>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</si>
  <si>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</si>
  <si>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</si>
  <si>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</si>
  <si>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</si>
  <si>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</si>
  <si>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</si>
  <si>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</si>
  <si>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</si>
  <si>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</si>
  <si>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</si>
  <si>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</si>
  <si>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</si>
  <si>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</si>
  <si>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</si>
  <si>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</si>
  <si>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</si>
  <si>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</si>
  <si>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</si>
  <si>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</si>
  <si>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</si>
  <si>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</si>
  <si>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</si>
  <si>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</si>
  <si>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</si>
  <si>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</si>
  <si>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</si>
  <si>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</si>
  <si>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</si>
  <si>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</si>
  <si>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</si>
  <si>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</si>
  <si>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</si>
  <si>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</si>
  <si>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</si>
  <si>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</si>
  <si>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</si>
  <si>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</si>
  <si>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</si>
  <si>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</si>
  <si>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</si>
  <si>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</si>
  <si>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</si>
  <si>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</si>
  <si>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</si>
  <si>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</si>
  <si>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</si>
  <si>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</si>
  <si>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</si>
  <si>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</si>
  <si>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</si>
  <si>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</si>
  <si>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</si>
  <si>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</si>
  <si>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</si>
  <si>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</si>
  <si>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</si>
  <si>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</si>
  <si>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</si>
  <si>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</si>
  <si>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</si>
  <si>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</si>
  <si>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</si>
  <si>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</si>
  <si>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</si>
  <si>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</si>
  <si>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</si>
  <si>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</si>
  <si>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</si>
  <si>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</si>
  <si>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</si>
  <si>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</si>
  <si>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</si>
  <si>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</si>
  <si>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</si>
  <si>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</si>
  <si>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</si>
  <si>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</si>
  <si>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</si>
  <si>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</si>
  <si>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</si>
  <si>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</si>
  <si>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</si>
  <si>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</si>
  <si>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</si>
  <si>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</si>
  <si>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</si>
  <si>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</si>
  <si>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</si>
  <si>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</si>
  <si>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</si>
  <si>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</si>
  <si>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</si>
  <si>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</si>
  <si>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</si>
  <si>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</si>
  <si>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</si>
  <si>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</si>
  <si>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</si>
  <si>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</si>
  <si>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</si>
  <si>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</si>
  <si>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</si>
  <si>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</si>
  <si>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</si>
  <si>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</si>
  <si>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</si>
  <si>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</si>
  <si>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</si>
  <si>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</si>
  <si>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</si>
  <si>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</si>
  <si>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</si>
  <si>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</si>
  <si>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</si>
  <si>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</si>
  <si>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</si>
  <si>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</si>
  <si>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</si>
  <si>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</si>
  <si>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</si>
  <si>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</si>
  <si>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</si>
  <si>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</si>
  <si>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</si>
  <si>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</si>
  <si>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</si>
  <si>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</si>
  <si>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</si>
  <si>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</si>
  <si>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</si>
  <si>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</si>
  <si>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</si>
  <si>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</si>
  <si>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</si>
  <si>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</si>
  <si>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</si>
  <si>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</si>
  <si>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</si>
  <si>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</si>
  <si>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</si>
  <si>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</si>
  <si>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</si>
  <si>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</si>
  <si>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</si>
  <si>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</si>
  <si>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</si>
  <si>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</si>
  <si>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</si>
  <si>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</si>
  <si>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</si>
  <si>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</si>
  <si>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</si>
  <si>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</si>
  <si>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</si>
  <si>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</si>
  <si>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</si>
  <si>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</si>
  <si>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</si>
  <si>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</si>
  <si>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</si>
  <si>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</si>
  <si>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</si>
  <si>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</si>
  <si>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</si>
  <si>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</si>
  <si>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</si>
  <si>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</si>
  <si>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</si>
  <si>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</si>
  <si>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</si>
  <si>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</si>
  <si>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</si>
  <si>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</si>
  <si>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</si>
  <si>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</si>
  <si>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</si>
  <si>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</si>
  <si>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</si>
  <si>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</si>
  <si>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</si>
  <si>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</si>
  <si>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</si>
  <si>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</si>
  <si>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</si>
  <si>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</si>
  <si>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</si>
  <si>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</si>
  <si>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</si>
  <si>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</si>
  <si>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</si>
  <si>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</si>
  <si>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</si>
  <si>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</si>
  <si>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</si>
  <si>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</si>
  <si>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</si>
  <si>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</si>
  <si>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</si>
  <si>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</si>
  <si>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</si>
  <si>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</si>
  <si>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</si>
  <si>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</si>
  <si>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</si>
  <si>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</si>
  <si>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</si>
  <si>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</si>
  <si>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</si>
  <si>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</si>
  <si>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</si>
  <si>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</si>
  <si>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</si>
  <si>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</si>
  <si>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</si>
  <si>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</si>
  <si>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</si>
  <si>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</si>
  <si>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</si>
  <si>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</si>
  <si>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</si>
  <si>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</si>
  <si>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</si>
  <si>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</si>
  <si>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</si>
  <si>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</si>
  <si>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</si>
  <si>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</si>
  <si>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</si>
  <si>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</si>
  <si>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</si>
  <si>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</si>
  <si>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</si>
  <si>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</si>
  <si>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</si>
  <si>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</si>
  <si>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</si>
  <si>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</si>
  <si>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</si>
  <si>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</si>
  <si>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</si>
  <si>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</si>
  <si>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</si>
  <si>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</si>
  <si>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</si>
  <si>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</si>
  <si>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</si>
  <si>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</si>
  <si>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</si>
  <si>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</si>
  <si>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</si>
  <si>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</si>
  <si>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</si>
  <si>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</si>
  <si>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</si>
  <si>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</si>
  <si>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</si>
  <si>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</si>
  <si>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</si>
  <si>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</si>
  <si>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</si>
  <si>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</si>
  <si>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</si>
  <si>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</si>
  <si>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</si>
  <si>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</si>
  <si>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</si>
  <si>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</si>
  <si>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</si>
  <si>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</si>
  <si>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</si>
  <si>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</si>
  <si>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</si>
  <si>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</si>
  <si>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</si>
  <si>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</si>
  <si>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</si>
  <si>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</si>
  <si>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</si>
  <si>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</si>
  <si>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</si>
  <si>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</si>
  <si>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</si>
  <si>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</si>
  <si>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</si>
  <si>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</si>
  <si>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</si>
  <si>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</si>
  <si>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</si>
  <si>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</si>
  <si>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</si>
  <si>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</si>
  <si>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</si>
  <si>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</si>
  <si>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</si>
  <si>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</si>
  <si>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</si>
  <si>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</si>
  <si>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</si>
  <si>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</si>
  <si>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</si>
  <si>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</si>
  <si>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</si>
  <si>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</si>
  <si>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</si>
  <si>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</si>
  <si>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</si>
  <si>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</si>
  <si>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</si>
  <si>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</si>
  <si>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</si>
  <si>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</si>
  <si>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</si>
  <si>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</si>
  <si>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</si>
  <si>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</si>
  <si>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</si>
  <si>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</si>
  <si>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</si>
  <si>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</si>
  <si>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</si>
  <si>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</si>
  <si>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</si>
  <si>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</si>
  <si>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</si>
  <si>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</si>
  <si>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</si>
  <si>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</si>
  <si>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</si>
  <si>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</si>
  <si>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</si>
  <si>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</si>
  <si>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</si>
  <si>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</si>
  <si>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</si>
  <si>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</si>
  <si>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</si>
  <si>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</si>
  <si>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</si>
  <si>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</si>
  <si>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</si>
  <si>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</si>
  <si>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</si>
  <si>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</si>
  <si>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</si>
  <si>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</si>
  <si>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</si>
  <si>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</si>
  <si>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</si>
  <si>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</si>
  <si>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</si>
  <si>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</si>
  <si>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</si>
  <si>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</si>
  <si>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</si>
  <si>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</si>
  <si>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</si>
  <si>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</si>
  <si>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</si>
  <si>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</si>
  <si>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</si>
  <si>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</si>
  <si>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</si>
  <si>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</si>
  <si>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</si>
  <si>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</si>
  <si>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</si>
  <si>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</si>
  <si>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</si>
  <si>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</si>
  <si>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</si>
  <si>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</si>
  <si>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</si>
  <si>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</si>
  <si>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</si>
  <si>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</si>
  <si>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</si>
  <si>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</si>
  <si>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</si>
  <si>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</si>
  <si>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</si>
  <si>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</si>
  <si>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</si>
  <si>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</si>
  <si>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</si>
  <si>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</si>
  <si>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</si>
  <si>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</si>
  <si>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</si>
  <si>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</si>
  <si>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</si>
  <si>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</si>
  <si>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</si>
  <si>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</si>
  <si>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</si>
  <si>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</si>
  <si>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</si>
  <si>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</si>
  <si>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</si>
  <si>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</si>
  <si>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</si>
  <si>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</si>
  <si>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</si>
  <si>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</si>
  <si>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</si>
  <si>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</si>
  <si>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</si>
  <si>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</si>
  <si>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</si>
  <si>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</si>
  <si>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</si>
  <si>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</si>
  <si>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</si>
  <si>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</si>
  <si>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</si>
  <si>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</si>
  <si>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</si>
  <si>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</si>
  <si>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</si>
  <si>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</si>
  <si>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</si>
  <si>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</si>
  <si>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</si>
  <si>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</si>
  <si>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</si>
  <si>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</si>
  <si>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</si>
  <si>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</si>
  <si>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</si>
  <si>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</si>
  <si>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</si>
  <si>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</si>
  <si>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</si>
  <si>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</si>
  <si>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</si>
  <si>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</si>
  <si>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</si>
  <si>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</si>
  <si>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</si>
  <si>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</si>
  <si>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</si>
  <si>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</si>
  <si>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</si>
  <si>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</si>
  <si>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</si>
  <si>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</si>
  <si>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</si>
  <si>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</si>
  <si>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</si>
  <si>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</si>
  <si>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</si>
  <si>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</si>
  <si>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</si>
  <si>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</si>
  <si>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</si>
  <si>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</si>
  <si>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</si>
  <si>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</si>
  <si>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</si>
  <si>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</si>
  <si>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</si>
  <si>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</si>
  <si>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</si>
  <si>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</si>
  <si>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</si>
  <si>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</si>
  <si>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</si>
  <si>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</si>
  <si>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</si>
  <si>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</si>
  <si>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</si>
  <si>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</si>
  <si>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</si>
  <si>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</si>
  <si>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</si>
  <si>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</si>
  <si>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</si>
  <si>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</si>
  <si>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</si>
  <si>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</si>
  <si>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</si>
  <si>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</si>
  <si>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</si>
  <si>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</si>
  <si>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</si>
  <si>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</si>
  <si>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</si>
  <si>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</si>
  <si>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</si>
  <si>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</si>
  <si>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</si>
  <si>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</si>
  <si>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</si>
  <si>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</si>
  <si>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</si>
  <si>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</si>
  <si>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</si>
  <si>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</si>
  <si>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</si>
  <si>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</si>
  <si>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</si>
  <si>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</si>
  <si>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</si>
  <si>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</si>
  <si>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</si>
  <si>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</si>
  <si>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</si>
  <si>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</si>
  <si>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</si>
  <si>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</si>
  <si>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</si>
  <si>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</si>
  <si>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</si>
  <si>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</si>
  <si>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</si>
  <si>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</si>
  <si>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</si>
  <si>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</si>
  <si>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</si>
  <si>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</si>
  <si>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</si>
  <si>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</si>
  <si>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</si>
  <si>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</si>
  <si>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</si>
  <si>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</si>
  <si>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</si>
  <si>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</si>
  <si>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</si>
  <si>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</si>
  <si>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</si>
  <si>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</si>
  <si>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</si>
  <si>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</si>
  <si>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</si>
  <si>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</si>
  <si>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</si>
  <si>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</si>
  <si>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</si>
  <si>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</si>
  <si>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</si>
  <si>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</si>
  <si>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</si>
  <si>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</si>
  <si>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</si>
  <si>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</si>
  <si>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</si>
  <si>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</si>
  <si>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</si>
  <si>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</si>
  <si>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</si>
  <si>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</si>
  <si>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</si>
  <si>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</si>
  <si>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</si>
  <si>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</si>
  <si>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</si>
  <si>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</si>
  <si>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</si>
  <si>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</si>
  <si>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</si>
  <si>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</si>
  <si>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</si>
  <si>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</si>
  <si>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</si>
  <si>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</si>
  <si>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</si>
  <si>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</si>
  <si>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</si>
  <si>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</si>
  <si>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</si>
  <si>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</si>
  <si>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</si>
  <si>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</si>
  <si>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</si>
  <si>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</si>
  <si>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</si>
  <si>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</si>
  <si>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</si>
  <si>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</si>
  <si>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</si>
  <si>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</si>
  <si>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</si>
  <si>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</si>
  <si>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</si>
  <si>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</si>
  <si>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</si>
  <si>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</si>
  <si>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</si>
  <si>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</si>
  <si>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</si>
  <si>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</si>
  <si>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</si>
  <si>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</si>
  <si>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</si>
  <si>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</si>
  <si>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</si>
  <si>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</si>
  <si>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</si>
  <si>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</si>
  <si>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</si>
  <si>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</si>
  <si>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</si>
  <si>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</si>
  <si>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</si>
  <si>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</si>
  <si>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</si>
  <si>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</si>
  <si>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</si>
  <si>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</si>
  <si>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</si>
  <si>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</si>
  <si>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</si>
  <si>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</si>
  <si>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</si>
  <si>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</si>
  <si>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</si>
  <si>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</si>
  <si>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</si>
  <si>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</si>
  <si>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</si>
  <si>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</si>
  <si>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</si>
  <si>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</si>
  <si>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</si>
  <si>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</si>
  <si>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</si>
  <si>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</si>
  <si>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</si>
  <si>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</si>
  <si>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</si>
  <si>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</si>
  <si>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</si>
  <si>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</si>
  <si>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</si>
  <si>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</si>
  <si>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</si>
  <si>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</si>
  <si>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</si>
  <si>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</si>
  <si>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</si>
  <si>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</si>
  <si>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</si>
  <si>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</si>
  <si>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</si>
  <si>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</si>
  <si>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</si>
  <si>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</si>
  <si>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</si>
  <si>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</si>
  <si>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</si>
  <si>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</si>
  <si>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</si>
  <si>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</si>
  <si>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</si>
  <si>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</si>
  <si>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</si>
  <si>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</si>
  <si>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</si>
  <si>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</si>
  <si>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</si>
  <si>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</si>
  <si>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</si>
  <si>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</si>
  <si>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</si>
  <si>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</si>
  <si>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</si>
  <si>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</si>
  <si>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</si>
  <si>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</si>
  <si>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</si>
  <si>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</si>
  <si>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</si>
  <si>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</si>
  <si>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</si>
  <si>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</si>
  <si>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</si>
  <si>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</si>
  <si>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</si>
  <si>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</si>
  <si>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</si>
  <si>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</si>
  <si>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</si>
  <si>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</si>
  <si>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</si>
  <si>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</si>
  <si>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</si>
  <si>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</si>
  <si>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</si>
  <si>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</si>
  <si>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</si>
  <si>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</si>
  <si>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</si>
  <si>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</si>
  <si>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</si>
  <si>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</si>
  <si>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</si>
  <si>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</si>
  <si>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</si>
  <si>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</si>
  <si>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</si>
  <si>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</si>
  <si>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</si>
  <si>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</si>
  <si>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</si>
  <si>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</si>
  <si>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</si>
  <si>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</si>
  <si>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</si>
  <si>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</si>
  <si>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</si>
  <si>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</si>
  <si>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</si>
  <si>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</si>
  <si>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</si>
  <si>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</si>
  <si>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</si>
  <si>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</si>
  <si>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</si>
  <si>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</si>
  <si>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</si>
  <si>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</si>
  <si>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</si>
  <si>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</si>
  <si>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</si>
  <si>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</si>
  <si>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</si>
  <si>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</si>
  <si>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</si>
  <si>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</si>
  <si>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</si>
  <si>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</si>
  <si>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</si>
  <si>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</si>
  <si>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</si>
  <si>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</si>
  <si>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</si>
  <si>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</si>
  <si>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</si>
  <si>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</si>
  <si>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</si>
  <si>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</si>
  <si>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</si>
  <si>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</si>
  <si>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</si>
  <si>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</si>
  <si>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</si>
  <si>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</si>
  <si>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</si>
  <si>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</si>
  <si>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</si>
  <si>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</si>
  <si>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</si>
  <si>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</si>
  <si>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</si>
  <si>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</si>
  <si>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</si>
  <si>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</si>
  <si>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</si>
  <si>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</si>
  <si>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</si>
  <si>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</si>
  <si>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</si>
  <si>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</si>
  <si>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</si>
  <si>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</si>
  <si>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</si>
  <si>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</si>
  <si>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</si>
  <si>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</si>
  <si>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</si>
  <si>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</si>
  <si>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</si>
  <si>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</si>
  <si>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</si>
  <si>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</si>
  <si>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</si>
  <si>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</si>
  <si>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</si>
  <si>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</si>
  <si>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</si>
  <si>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</si>
  <si>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</si>
  <si>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</si>
  <si>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</si>
  <si>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</si>
  <si>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</si>
  <si>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</si>
  <si>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</si>
  <si>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</si>
  <si>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</si>
  <si>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</si>
  <si>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</si>
  <si>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</si>
  <si>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</si>
  <si>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</si>
  <si>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</si>
  <si>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</si>
  <si>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</si>
  <si>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</si>
  <si>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</si>
  <si>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</si>
  <si>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</si>
  <si>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</si>
  <si>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</si>
  <si>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</si>
  <si>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</si>
  <si>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</si>
  <si>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</si>
  <si>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</si>
  <si>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</si>
  <si>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</si>
  <si>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</si>
  <si>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</si>
  <si>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</si>
  <si>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</si>
  <si>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</si>
  <si>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</si>
  <si>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</si>
  <si>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</si>
  <si>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</si>
  <si>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</si>
  <si>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</si>
  <si>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</si>
  <si>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</si>
  <si>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</si>
  <si>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</si>
  <si>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</si>
  <si>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</si>
  <si>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</si>
  <si>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</si>
  <si>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</si>
  <si>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</si>
  <si>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</si>
  <si>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</si>
  <si>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</si>
  <si>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</si>
  <si>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</si>
  <si>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</si>
  <si>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</si>
  <si>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</si>
  <si>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</si>
  <si>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</si>
  <si>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</si>
  <si>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</si>
  <si>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</si>
  <si>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</si>
  <si>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</si>
  <si>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</si>
  <si>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</si>
  <si>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</si>
  <si>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</si>
  <si>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</si>
  <si>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</si>
  <si>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</si>
  <si>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</si>
  <si>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</si>
  <si>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</si>
  <si>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</si>
  <si>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</si>
  <si>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</si>
  <si>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</si>
  <si>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</si>
  <si>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</si>
  <si>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</si>
  <si>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</si>
  <si>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</si>
  <si>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</si>
  <si>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</si>
  <si>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</si>
  <si>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</si>
  <si>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</si>
  <si>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</si>
  <si>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</si>
  <si>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</si>
  <si>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</si>
  <si>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</si>
  <si>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</si>
  <si>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</si>
  <si>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</si>
  <si>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</si>
  <si>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</si>
  <si>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</si>
  <si>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</si>
  <si>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</si>
  <si>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</si>
  <si>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</si>
  <si>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</si>
  <si>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</si>
  <si>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</si>
  <si>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</si>
  <si>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</si>
  <si>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</si>
  <si>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</si>
  <si>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</si>
  <si>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</si>
  <si>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</si>
  <si>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</si>
  <si>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</si>
  <si>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</si>
  <si>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</si>
  <si>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</si>
  <si>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</si>
  <si>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</si>
  <si>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</si>
  <si>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</si>
  <si>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</si>
  <si>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</si>
  <si>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</si>
  <si>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</si>
  <si>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</si>
  <si>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</si>
  <si>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</si>
  <si>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</si>
  <si>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</si>
  <si>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</si>
  <si>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</si>
  <si>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</si>
  <si>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</si>
  <si>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</si>
  <si>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</si>
  <si>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</si>
  <si>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</si>
  <si>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</si>
  <si>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</si>
  <si>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</si>
  <si>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</si>
  <si>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</si>
  <si>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</si>
  <si>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</si>
  <si>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</si>
  <si>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</si>
  <si>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</si>
  <si>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</si>
  <si>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</si>
  <si>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</si>
  <si>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</si>
  <si>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</si>
  <si>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</si>
  <si>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</si>
  <si>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</si>
  <si>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</si>
  <si>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</si>
  <si>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</si>
  <si>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</si>
  <si>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</si>
  <si>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</si>
  <si>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</si>
  <si>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</si>
  <si>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</si>
  <si>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</si>
  <si>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</si>
  <si>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</si>
  <si>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</si>
  <si>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</si>
  <si>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</si>
  <si>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</si>
  <si>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</si>
  <si>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</si>
  <si>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</si>
  <si>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</si>
  <si>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</si>
  <si>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</si>
  <si>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</si>
  <si>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</si>
  <si>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</si>
  <si>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</si>
  <si>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</si>
  <si>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</si>
  <si>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</si>
  <si>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</si>
  <si>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</si>
  <si>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</si>
  <si>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</si>
  <si>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</si>
  <si>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</si>
  <si>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</si>
  <si>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</si>
  <si>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</si>
  <si>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</si>
  <si>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</si>
  <si>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</si>
  <si>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</si>
  <si>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</si>
  <si>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</si>
  <si>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</si>
  <si>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</si>
  <si>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</si>
  <si>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</si>
  <si>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</si>
  <si>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</si>
  <si>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</si>
  <si>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</si>
  <si>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</si>
  <si>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</si>
  <si>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</si>
  <si>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</si>
  <si>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</si>
  <si>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</si>
  <si>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</si>
  <si>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</si>
  <si>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</si>
  <si>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</si>
  <si>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</si>
  <si>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</si>
  <si>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</si>
  <si>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</si>
  <si>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</si>
  <si>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</si>
  <si>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</si>
  <si>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</si>
  <si>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</si>
  <si>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</si>
  <si>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</si>
  <si>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</si>
  <si>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</si>
  <si>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</si>
  <si>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</si>
  <si>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</si>
  <si>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</si>
  <si>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</si>
  <si>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</si>
  <si>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</si>
  <si>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</si>
  <si>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</si>
  <si>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</si>
  <si>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</si>
  <si>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</si>
  <si>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</si>
  <si>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</si>
  <si>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</si>
  <si>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</si>
  <si>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</si>
  <si>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</si>
  <si>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</si>
  <si>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</si>
  <si>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</si>
  <si>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</si>
  <si>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</si>
  <si>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</si>
  <si>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</si>
  <si>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</si>
  <si>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</si>
  <si>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</si>
  <si>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</si>
  <si>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</si>
  <si>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</si>
  <si>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</si>
  <si>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</si>
  <si>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</si>
  <si>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</si>
  <si>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</si>
  <si>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</si>
  <si>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</si>
  <si>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</si>
  <si>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</si>
  <si>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</si>
  <si>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</si>
  <si>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</si>
  <si>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</si>
  <si>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</si>
  <si>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</si>
  <si>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</si>
  <si>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</si>
  <si>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</si>
  <si>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</si>
  <si>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</si>
  <si>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</si>
  <si>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</si>
  <si>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</si>
  <si>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</si>
  <si>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</si>
  <si>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</si>
  <si>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</si>
  <si>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</si>
  <si>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</si>
  <si>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</si>
  <si>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</si>
  <si>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</si>
  <si>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</si>
  <si>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</si>
  <si>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</si>
  <si>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</si>
  <si>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</si>
  <si>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</si>
  <si>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</si>
  <si>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</si>
  <si>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</si>
  <si>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</si>
  <si>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</si>
  <si>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</si>
  <si>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</si>
  <si>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</si>
  <si>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</si>
  <si>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</si>
  <si>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</si>
  <si>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</si>
  <si>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</si>
  <si>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</si>
  <si>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</si>
  <si>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</si>
  <si>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</si>
  <si>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</si>
  <si>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</si>
  <si>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</si>
  <si>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</si>
  <si>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</si>
  <si>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</si>
  <si>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</si>
  <si>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</si>
  <si>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</si>
  <si>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</si>
  <si>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</si>
  <si>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</si>
  <si>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</si>
  <si>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</si>
  <si>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</si>
  <si>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</si>
  <si>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</si>
  <si>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</si>
  <si>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</si>
  <si>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</si>
  <si>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</si>
  <si>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</si>
  <si>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</si>
  <si>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</si>
  <si>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</si>
  <si>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</si>
  <si>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</si>
  <si>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</si>
  <si>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</si>
  <si>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</si>
  <si>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</si>
  <si>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</si>
  <si>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</si>
  <si>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</si>
  <si>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</si>
  <si>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</si>
  <si>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</si>
  <si>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</si>
  <si>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</si>
  <si>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</si>
  <si>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</si>
  <si>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</si>
  <si>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</si>
  <si>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</si>
  <si>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</si>
  <si>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</si>
  <si>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</si>
  <si>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</si>
  <si>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</si>
  <si>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</si>
  <si>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</si>
  <si>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</si>
  <si>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</si>
  <si>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</si>
  <si>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</si>
  <si>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</si>
  <si>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</si>
  <si>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</si>
  <si>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</si>
  <si>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</si>
  <si>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</si>
  <si>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</si>
  <si>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</si>
  <si>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</si>
  <si>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</si>
  <si>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</si>
  <si>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</si>
  <si>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</si>
  <si>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</si>
  <si>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</si>
  <si>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</si>
  <si>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</si>
  <si>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</si>
  <si>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</si>
  <si>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</si>
  <si>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</si>
  <si>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</si>
  <si>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</si>
  <si>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</si>
  <si>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</si>
  <si>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</si>
  <si>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</si>
  <si>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</si>
  <si>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</si>
  <si>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</si>
  <si>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</si>
  <si>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</si>
  <si>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</si>
  <si>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</si>
  <si>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</si>
  <si>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</si>
  <si>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</si>
  <si>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</si>
  <si>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</si>
  <si>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</si>
  <si>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</si>
  <si>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</si>
  <si>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</si>
  <si>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</si>
  <si>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</si>
  <si>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</si>
  <si>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</si>
  <si>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</si>
  <si>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</si>
  <si>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</si>
  <si>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</si>
  <si>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</si>
  <si>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</si>
  <si>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</si>
  <si>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</si>
  <si>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</si>
  <si>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</si>
  <si>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</si>
  <si>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</si>
  <si>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</si>
  <si>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</si>
  <si>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</si>
  <si>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</si>
  <si>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</si>
  <si>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</si>
  <si>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</si>
  <si>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</si>
  <si>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</si>
  <si>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</si>
  <si>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</si>
  <si>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</si>
  <si>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</si>
  <si>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</si>
  <si>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</si>
  <si>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</si>
  <si>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</si>
  <si>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</si>
  <si>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</si>
  <si>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</si>
  <si>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</si>
  <si>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</si>
  <si>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</si>
  <si>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</si>
  <si>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</si>
  <si>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</si>
  <si>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</si>
  <si>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</si>
  <si>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</si>
  <si>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</si>
  <si>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</si>
  <si>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</si>
  <si>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</si>
  <si>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</si>
  <si>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</si>
  <si>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</si>
  <si>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</si>
  <si>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</si>
  <si>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</si>
  <si>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</si>
  <si>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</si>
  <si>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</si>
  <si>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</si>
  <si>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</si>
  <si>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</si>
  <si>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</si>
  <si>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</si>
  <si>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</si>
  <si>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</si>
  <si>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</si>
  <si>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</si>
  <si>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</si>
  <si>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</si>
  <si>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</si>
  <si>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</si>
  <si>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</si>
  <si>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</si>
  <si>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</si>
  <si>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</si>
  <si>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</si>
  <si>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</si>
  <si>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</si>
  <si>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</si>
  <si>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</si>
  <si>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</si>
  <si>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</si>
  <si>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</si>
  <si>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</si>
  <si>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</si>
  <si>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</si>
  <si>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</si>
  <si>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</si>
  <si>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</si>
  <si>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</si>
  <si>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</si>
  <si>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</si>
  <si>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</si>
  <si>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</si>
  <si>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</si>
  <si>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</si>
  <si>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</si>
  <si>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</si>
  <si>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</si>
  <si>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</si>
  <si>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</si>
  <si>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</si>
  <si>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</si>
  <si>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</si>
  <si>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</si>
  <si>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</si>
  <si>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</si>
  <si>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</si>
  <si>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</si>
  <si>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</si>
  <si>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</si>
  <si>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</si>
  <si>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</si>
  <si>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</si>
  <si>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</si>
  <si>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</si>
  <si>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</si>
  <si>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</si>
  <si>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</si>
  <si>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</si>
  <si>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</si>
  <si>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</si>
  <si>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</si>
  <si>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</si>
  <si>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</si>
  <si>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</si>
  <si>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</si>
  <si>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</si>
  <si>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</si>
  <si>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</si>
  <si>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</si>
  <si>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</si>
  <si>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</si>
  <si>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</si>
  <si>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</si>
  <si>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</si>
  <si>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</si>
  <si>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</si>
  <si>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</si>
  <si>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</si>
  <si>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</si>
  <si>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</si>
  <si>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</si>
  <si>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</si>
  <si>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</si>
  <si>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</si>
  <si>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</si>
  <si>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</si>
  <si>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</si>
  <si>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</si>
  <si>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</si>
  <si>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</si>
  <si>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</si>
  <si>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</si>
  <si>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</si>
  <si>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</si>
  <si>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</si>
  <si>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</si>
  <si>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</si>
  <si>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</si>
  <si>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</si>
  <si>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</si>
  <si>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</si>
  <si>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</si>
  <si>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</si>
  <si>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</si>
  <si>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</si>
  <si>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</si>
  <si>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</si>
  <si>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</si>
  <si>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</si>
  <si>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</si>
  <si>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</si>
  <si>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</si>
  <si>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</si>
  <si>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</si>
  <si>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</si>
  <si>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</si>
  <si>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</si>
  <si>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</si>
  <si>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</si>
  <si>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</si>
  <si>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</si>
  <si>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</si>
  <si>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</si>
  <si>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</si>
  <si>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</si>
  <si>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</si>
  <si>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</si>
  <si>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</si>
  <si>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</si>
  <si>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</si>
  <si>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</si>
  <si>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</si>
  <si>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</si>
  <si>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</si>
  <si>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</si>
  <si>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</si>
  <si>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</si>
  <si>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</si>
  <si>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</si>
  <si>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</si>
  <si>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</si>
  <si>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</si>
  <si>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</si>
  <si>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</si>
  <si>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</si>
  <si>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</si>
  <si>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</si>
  <si>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</si>
  <si>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</si>
  <si>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</si>
  <si>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</si>
  <si>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</si>
  <si>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</si>
  <si>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</si>
  <si>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</si>
  <si>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</si>
  <si>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</si>
  <si>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</si>
  <si>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</si>
  <si>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</si>
  <si>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</si>
  <si>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</si>
  <si>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</si>
  <si>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</si>
  <si>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</si>
  <si>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</si>
  <si>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</si>
  <si>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</si>
  <si>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</si>
  <si>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</si>
  <si>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</si>
  <si>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</si>
  <si>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</si>
  <si>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</si>
  <si>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</si>
  <si>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</si>
  <si>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</si>
  <si>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</si>
  <si>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</si>
  <si>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</si>
  <si>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</si>
  <si>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</si>
  <si>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</si>
  <si>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</si>
  <si>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</si>
  <si>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</si>
  <si>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</si>
  <si>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</si>
  <si>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</si>
  <si>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</si>
  <si>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</si>
  <si>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</si>
  <si>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</si>
  <si>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</si>
  <si>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</si>
  <si>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</si>
  <si>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</si>
  <si>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</si>
  <si>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</si>
  <si>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</si>
  <si>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</si>
  <si>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</si>
  <si>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</si>
  <si>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</si>
  <si>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</si>
  <si>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</si>
  <si>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</si>
  <si>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</si>
  <si>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</si>
  <si>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</si>
  <si>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</si>
  <si>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</si>
  <si>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</si>
  <si>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</si>
  <si>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</si>
  <si>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</si>
  <si>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</si>
  <si>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</si>
  <si>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</si>
  <si>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</si>
  <si>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</si>
  <si>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</si>
  <si>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</si>
  <si>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</si>
  <si>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</si>
  <si>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</si>
  <si>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</si>
  <si>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</si>
  <si>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</si>
  <si>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</si>
  <si>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</si>
  <si>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</si>
  <si>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</si>
  <si>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</si>
  <si>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</si>
  <si>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</si>
  <si>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</si>
  <si>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</si>
  <si>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</si>
  <si>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</si>
  <si>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</si>
  <si>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</si>
  <si>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</si>
  <si>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</si>
  <si>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</si>
  <si>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</si>
  <si>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</si>
  <si>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</si>
  <si>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</si>
  <si>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</si>
  <si>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</si>
  <si>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</si>
  <si>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</si>
  <si>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</si>
  <si>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</si>
  <si>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</si>
  <si>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</si>
  <si>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</si>
  <si>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</si>
  <si>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</si>
  <si>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</si>
  <si>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</si>
  <si>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</si>
  <si>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</si>
  <si>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</si>
  <si>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</si>
  <si>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</si>
  <si>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</si>
  <si>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</si>
  <si>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</si>
  <si>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</si>
  <si>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</si>
  <si>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</si>
  <si>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</si>
  <si>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</si>
  <si>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</si>
  <si>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</si>
  <si>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</si>
  <si>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</si>
  <si>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</si>
  <si>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</si>
  <si>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</si>
  <si>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</si>
  <si>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</si>
  <si>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</si>
  <si>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</si>
  <si>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</si>
  <si>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</si>
  <si>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</si>
  <si>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</si>
  <si>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</si>
  <si>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</si>
  <si>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</si>
  <si>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</si>
  <si>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</si>
  <si>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</si>
  <si>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</si>
  <si>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</si>
  <si>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</si>
  <si>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</si>
  <si>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</si>
  <si>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</si>
  <si>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</si>
  <si>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</si>
  <si>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</si>
  <si>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</si>
  <si>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</si>
  <si>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</si>
  <si>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</si>
  <si>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</si>
  <si>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</si>
  <si>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</si>
  <si>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</si>
  <si>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</si>
  <si>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</si>
  <si>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</si>
  <si>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</si>
  <si>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</si>
  <si>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</si>
  <si>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</si>
  <si>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</si>
  <si>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</si>
  <si>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</si>
  <si>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</si>
  <si>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</si>
  <si>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</si>
  <si>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</si>
  <si>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</si>
  <si>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</si>
  <si>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</si>
  <si>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</si>
  <si>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</si>
  <si>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</si>
  <si>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</si>
  <si>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</si>
  <si>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</si>
  <si>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</si>
  <si>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</si>
  <si>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</si>
  <si>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</si>
  <si>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</si>
  <si>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</si>
  <si>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</si>
  <si>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</si>
  <si>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</si>
  <si>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</si>
  <si>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</si>
  <si>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</si>
  <si>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</si>
  <si>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</si>
  <si>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</si>
  <si>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</si>
  <si>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</si>
  <si>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</si>
  <si>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</si>
  <si>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</si>
  <si>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</si>
  <si>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</si>
  <si>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</si>
  <si>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</si>
  <si>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</si>
  <si>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</si>
  <si>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</si>
  <si>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</si>
  <si>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</si>
  <si>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</si>
  <si>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</si>
  <si>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</si>
  <si>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</si>
  <si>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</si>
  <si>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</si>
  <si>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</si>
  <si>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</si>
  <si>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</si>
  <si>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</si>
  <si>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</si>
  <si>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</si>
  <si>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</si>
  <si>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</si>
  <si>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</si>
  <si>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</si>
  <si>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</si>
  <si>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</si>
  <si>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</si>
  <si>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</si>
  <si>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</si>
  <si>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</si>
  <si>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</si>
  <si>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</si>
  <si>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</si>
  <si>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</si>
  <si>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</si>
  <si>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</si>
  <si>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</si>
  <si>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</si>
  <si>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</si>
  <si>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</si>
  <si>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</si>
  <si>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</si>
  <si>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</si>
  <si>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</si>
  <si>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</si>
  <si>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</si>
  <si>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</si>
  <si>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</si>
  <si>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</si>
  <si>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</si>
  <si>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</si>
  <si>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</si>
  <si>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</si>
  <si>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</si>
  <si>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</si>
  <si>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</si>
  <si>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</si>
  <si>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</si>
  <si>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</si>
  <si>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</si>
  <si>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</si>
  <si>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</si>
  <si>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</si>
  <si>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</si>
  <si>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</si>
  <si>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</si>
  <si>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</si>
  <si>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</si>
  <si>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</si>
  <si>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</si>
  <si>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</si>
  <si>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</si>
  <si>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</si>
  <si>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</si>
  <si>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</si>
  <si>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</si>
  <si>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</si>
  <si>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</si>
  <si>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</si>
  <si>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</si>
  <si>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</si>
  <si>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</si>
  <si>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</si>
  <si>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</si>
  <si>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</si>
  <si>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</si>
  <si>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</si>
  <si>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</si>
  <si>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</si>
  <si>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</si>
  <si>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</si>
  <si>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</si>
  <si>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</si>
  <si>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</si>
  <si>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</si>
  <si>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</si>
  <si>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</si>
  <si>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</si>
  <si>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</si>
  <si>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</si>
  <si>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</si>
  <si>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</si>
  <si>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</si>
  <si>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</si>
  <si>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</si>
  <si>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</si>
  <si>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</si>
  <si>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</si>
  <si>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</si>
  <si>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</si>
  <si>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</si>
  <si>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</si>
  <si>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</si>
  <si>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</si>
  <si>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</si>
  <si>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</si>
  <si>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</si>
  <si>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</si>
  <si>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</si>
  <si>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</si>
  <si>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</si>
  <si>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</si>
  <si>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</si>
  <si>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</si>
  <si>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</si>
  <si>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</si>
  <si>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</si>
  <si>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</si>
  <si>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</si>
  <si>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</si>
  <si>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</si>
  <si>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</si>
  <si>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</si>
  <si>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</si>
  <si>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</si>
  <si>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</si>
  <si>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</si>
  <si>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</si>
  <si>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</si>
  <si>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</si>
  <si>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</si>
  <si>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</si>
  <si>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</si>
  <si>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</si>
  <si>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</si>
  <si>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</si>
  <si>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</si>
  <si>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</si>
  <si>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</si>
  <si>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</si>
  <si>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</si>
  <si>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</si>
  <si>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</si>
  <si>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</si>
  <si>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</si>
  <si>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</si>
  <si>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</si>
  <si>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</si>
  <si>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</si>
  <si>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</si>
  <si>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</si>
  <si>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</si>
  <si>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</si>
  <si>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</si>
  <si>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</si>
  <si>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</si>
  <si>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</si>
  <si>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</si>
  <si>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</si>
  <si>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</si>
  <si>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</si>
  <si>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</si>
  <si>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</si>
  <si>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</si>
  <si>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</si>
  <si>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</si>
  <si>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</si>
  <si>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</si>
  <si>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</si>
  <si>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</si>
  <si>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</si>
  <si>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</si>
  <si>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</si>
  <si>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</si>
  <si>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</si>
  <si>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</si>
  <si>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</si>
  <si>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</si>
  <si>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</si>
  <si>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</si>
  <si>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</si>
  <si>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</si>
  <si>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</si>
  <si>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</si>
  <si>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</si>
  <si>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</si>
  <si>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</si>
  <si>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</si>
  <si>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</si>
  <si>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</si>
  <si>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</si>
  <si>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</si>
  <si>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</si>
  <si>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</si>
  <si>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</si>
  <si>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</si>
  <si>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</si>
  <si>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</si>
  <si>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</si>
  <si>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</si>
  <si>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</si>
  <si>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</si>
  <si>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</si>
  <si>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</si>
  <si>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</si>
  <si>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</si>
  <si>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</si>
  <si>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</si>
  <si>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</si>
  <si>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</si>
  <si>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</si>
  <si>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</si>
  <si>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</si>
  <si>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</si>
  <si>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</si>
  <si>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</si>
  <si>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</si>
  <si>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</si>
  <si>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</si>
  <si>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</si>
  <si>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</si>
  <si>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</si>
  <si>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</si>
  <si>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</si>
  <si>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</si>
  <si>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</si>
  <si>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</si>
  <si>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</si>
  <si>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</si>
  <si>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</si>
  <si>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</si>
  <si>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</si>
  <si>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</si>
  <si>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</si>
  <si>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</si>
  <si>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</si>
  <si>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</si>
  <si>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</si>
  <si>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</si>
  <si>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</si>
  <si>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</si>
  <si>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</si>
  <si>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</si>
  <si>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</si>
  <si>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</si>
  <si>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</si>
  <si>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</si>
  <si>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</si>
  <si>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</si>
  <si>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</si>
  <si>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</si>
  <si>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</si>
  <si>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</si>
  <si>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</si>
  <si>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</si>
  <si>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</si>
  <si>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</si>
  <si>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</si>
  <si>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</si>
  <si>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</si>
  <si>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</si>
  <si>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</si>
  <si>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</si>
  <si>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</si>
  <si>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</si>
  <si>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</si>
  <si>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</si>
  <si>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</si>
  <si>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</si>
  <si>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</si>
  <si>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</si>
  <si>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</si>
  <si>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</si>
  <si>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</si>
  <si>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</si>
  <si>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</si>
  <si>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</si>
  <si>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</si>
  <si>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</si>
  <si>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</si>
  <si>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</si>
  <si>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</si>
  <si>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</si>
  <si>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</si>
  <si>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</si>
  <si>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</si>
  <si>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</si>
  <si>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</si>
  <si>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</si>
  <si>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</si>
  <si>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</si>
  <si>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</si>
  <si>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</si>
  <si>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</si>
  <si>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</si>
  <si>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</si>
  <si>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</si>
  <si>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</si>
  <si>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</si>
  <si>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</si>
  <si>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</si>
  <si>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</si>
  <si>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</si>
  <si>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</si>
  <si>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</si>
  <si>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</si>
  <si>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</si>
  <si>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</si>
  <si>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</si>
  <si>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</si>
  <si>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</si>
  <si>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</si>
  <si>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</si>
  <si>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</si>
  <si>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</si>
  <si>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</si>
  <si>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</si>
  <si>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</si>
  <si>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</si>
  <si>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</si>
  <si>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</si>
  <si>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</si>
  <si>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</si>
  <si>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</si>
  <si>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</si>
  <si>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</si>
  <si>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</si>
  <si>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</si>
  <si>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</si>
  <si>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</si>
  <si>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</si>
  <si>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</si>
  <si>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</si>
  <si>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</si>
  <si>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</si>
  <si>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</si>
  <si>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</si>
  <si>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</si>
  <si>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</si>
  <si>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</si>
  <si>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</si>
  <si>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</si>
  <si>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</si>
  <si>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</si>
  <si>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</si>
  <si>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</si>
  <si>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</si>
  <si>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</si>
  <si>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</si>
  <si>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</si>
  <si>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</si>
  <si>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</si>
  <si>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</si>
  <si>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</si>
  <si>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</si>
  <si>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</si>
  <si>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</si>
  <si>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</si>
  <si>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</si>
  <si>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</si>
  <si>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</si>
  <si>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</si>
  <si>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</si>
  <si>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</si>
  <si>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</si>
  <si>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</si>
  <si>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</si>
  <si>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</si>
  <si>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</si>
  <si>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</si>
  <si>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</si>
  <si>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</si>
  <si>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</si>
  <si>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</si>
  <si>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</si>
  <si>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</si>
  <si>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</si>
  <si>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</si>
  <si>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</si>
  <si>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</si>
  <si>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</si>
  <si>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</si>
  <si>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</si>
  <si>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</si>
  <si>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</si>
  <si>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</si>
  <si>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</si>
  <si>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</si>
  <si>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</si>
  <si>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</si>
  <si>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</si>
  <si>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</si>
  <si>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</si>
  <si>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</si>
  <si>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</si>
  <si>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</si>
  <si>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</si>
  <si>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</si>
  <si>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</si>
  <si>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</si>
  <si>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</si>
  <si>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</si>
  <si>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</si>
  <si>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</si>
  <si>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</si>
  <si>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</si>
  <si>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</si>
  <si>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</si>
  <si>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</si>
  <si>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</si>
  <si>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</si>
  <si>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</si>
  <si>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</si>
  <si>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</si>
  <si>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</si>
  <si>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</si>
  <si>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</si>
  <si>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</si>
  <si>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</si>
  <si>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</si>
  <si>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</si>
  <si>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</si>
  <si>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</si>
  <si>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</si>
  <si>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</si>
  <si>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</si>
  <si>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</si>
  <si>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</si>
  <si>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</si>
  <si>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</si>
  <si>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</si>
  <si>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</si>
  <si>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</si>
  <si>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</si>
  <si>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</si>
  <si>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</si>
  <si>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</si>
  <si>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</si>
  <si>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</si>
  <si>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</si>
  <si>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</si>
  <si>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</si>
  <si>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</si>
  <si>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</si>
  <si>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</si>
  <si>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</si>
  <si>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</si>
  <si>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</si>
  <si>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</si>
  <si>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</si>
  <si>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</si>
  <si>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</si>
  <si>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</si>
  <si>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</si>
  <si>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</si>
  <si>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</si>
  <si>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</si>
  <si>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</si>
  <si>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</si>
  <si>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</si>
  <si>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</si>
  <si>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</si>
  <si>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</si>
  <si>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</si>
  <si>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</si>
  <si>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</si>
  <si>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</si>
  <si>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</si>
  <si>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</si>
  <si>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</si>
  <si>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</si>
  <si>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</si>
  <si>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</si>
  <si>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</si>
  <si>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</si>
  <si>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</si>
  <si>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</si>
  <si>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</si>
  <si>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</si>
  <si>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</si>
  <si>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</si>
  <si>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</si>
  <si>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</si>
  <si>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</si>
  <si>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</si>
  <si>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</si>
  <si>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</si>
  <si>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</si>
  <si>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</si>
  <si>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</si>
  <si>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</si>
  <si>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</si>
  <si>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</si>
  <si>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</si>
  <si>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</si>
  <si>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</si>
  <si>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</si>
  <si>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</si>
  <si>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</si>
  <si>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</si>
  <si>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</si>
  <si>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</si>
  <si>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</si>
  <si>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</si>
  <si>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</si>
  <si>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</si>
  <si>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</si>
  <si>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</si>
  <si>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</si>
  <si>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</si>
  <si>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</si>
  <si>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</si>
  <si>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</si>
  <si>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</si>
  <si>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</si>
  <si>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</si>
  <si>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</si>
  <si>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</si>
  <si>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</si>
  <si>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</si>
  <si>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</si>
  <si>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</si>
  <si>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</si>
  <si>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</si>
  <si>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</si>
  <si>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</si>
  <si>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</si>
  <si>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</si>
  <si>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</si>
  <si>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</si>
  <si>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</si>
  <si>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</si>
  <si>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</si>
  <si>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</si>
  <si>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</si>
  <si>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</si>
  <si>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</si>
  <si>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</si>
  <si>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</si>
  <si>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</si>
  <si>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</si>
  <si>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</si>
  <si>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</si>
  <si>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</si>
  <si>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</si>
  <si>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</si>
  <si>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</si>
  <si>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</si>
  <si>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</si>
  <si>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</si>
  <si>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</si>
  <si>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</si>
  <si>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</si>
  <si>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</si>
  <si>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</si>
  <si>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</si>
  <si>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</si>
  <si>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</si>
  <si>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</si>
  <si>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</si>
  <si>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</si>
  <si>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</si>
  <si>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</si>
  <si>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</si>
  <si>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</si>
  <si>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</si>
  <si>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</si>
  <si>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</si>
  <si>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</si>
  <si>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</si>
  <si>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</si>
  <si>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</si>
  <si>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</si>
  <si>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</si>
  <si>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</si>
  <si>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</si>
  <si>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</si>
  <si>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</si>
  <si>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</si>
  <si>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</si>
  <si>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</si>
  <si>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</si>
  <si>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</si>
  <si>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</si>
  <si>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</si>
  <si>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</si>
  <si>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</si>
  <si>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</si>
  <si>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</si>
  <si>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</si>
  <si>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</si>
  <si>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</si>
  <si>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</si>
  <si>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</si>
  <si>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</si>
  <si>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</si>
  <si>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</si>
  <si>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</si>
  <si>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</si>
  <si>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</si>
  <si>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</si>
  <si>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</si>
  <si>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</si>
  <si>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</si>
  <si>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</si>
  <si>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</si>
  <si>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</si>
  <si>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</si>
  <si>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</si>
  <si>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</si>
  <si>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</si>
  <si>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</si>
  <si>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</si>
  <si>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</si>
  <si>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</si>
  <si>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</si>
  <si>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</si>
  <si>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</si>
  <si>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</si>
  <si>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</si>
  <si>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</si>
  <si>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</si>
  <si>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</si>
  <si>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</si>
  <si>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</si>
  <si>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</si>
  <si>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</si>
  <si>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</si>
  <si>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</si>
  <si>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</si>
  <si>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</si>
  <si>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</si>
  <si>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</si>
  <si>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</si>
  <si>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</si>
  <si>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</si>
  <si>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</si>
  <si>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</si>
  <si>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</si>
  <si>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</si>
  <si>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</si>
  <si>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</si>
  <si>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</si>
  <si>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</si>
  <si>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</si>
  <si>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</si>
  <si>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</si>
  <si>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</si>
  <si>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</si>
  <si>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</si>
  <si>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</si>
  <si>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</si>
  <si>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</si>
  <si>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</si>
  <si>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</si>
  <si>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</si>
  <si>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</si>
  <si>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</si>
  <si>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</si>
  <si>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</si>
  <si>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</si>
  <si>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</si>
  <si>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</si>
  <si>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</si>
  <si>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</si>
  <si>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</si>
  <si>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</si>
  <si>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</si>
  <si>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</si>
  <si>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</si>
  <si>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</si>
  <si>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</si>
  <si>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</si>
  <si>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</si>
  <si>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</si>
  <si>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</si>
  <si>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</si>
  <si>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</si>
  <si>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</si>
  <si>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</si>
  <si>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</si>
  <si>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</si>
  <si>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</si>
  <si>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</si>
  <si>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</si>
  <si>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</si>
  <si>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</si>
  <si>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</si>
  <si>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</si>
  <si>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</si>
  <si>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</si>
  <si>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</si>
  <si>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</si>
  <si>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</si>
  <si>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</si>
  <si>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</si>
  <si>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</si>
  <si>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</si>
  <si>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</si>
  <si>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</si>
  <si>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</si>
  <si>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</si>
  <si>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</si>
  <si>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</si>
  <si>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</si>
  <si>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</si>
  <si>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</si>
  <si>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</si>
  <si>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</si>
  <si>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</si>
  <si>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</si>
  <si>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</si>
  <si>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</si>
  <si>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</si>
  <si>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</si>
  <si>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</si>
  <si>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</si>
  <si>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</si>
  <si>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</si>
  <si>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</si>
  <si>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</si>
  <si>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</si>
  <si>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</si>
  <si>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</si>
  <si>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</si>
  <si>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</si>
  <si>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</si>
  <si>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</si>
  <si>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</si>
  <si>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</si>
  <si>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</si>
  <si>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</si>
  <si>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</si>
  <si>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</si>
  <si>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</si>
  <si>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</si>
  <si>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</si>
  <si>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</si>
  <si>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</si>
  <si>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</si>
  <si>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</si>
  <si>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</si>
  <si>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</si>
  <si>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</si>
  <si>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</si>
  <si>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</si>
  <si>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</si>
  <si>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</si>
  <si>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</si>
  <si>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</si>
  <si>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</si>
  <si>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</si>
  <si>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</si>
  <si>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</si>
  <si>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</si>
  <si>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</si>
  <si>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</si>
  <si>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</si>
  <si>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</si>
  <si>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</si>
  <si>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</si>
  <si>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</si>
  <si>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</si>
  <si>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</si>
  <si>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</si>
  <si>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</si>
  <si>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</si>
  <si>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</si>
  <si>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</si>
  <si>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</si>
  <si>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</si>
  <si>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</si>
  <si>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</si>
  <si>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</si>
  <si>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</si>
  <si>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</si>
  <si>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</si>
  <si>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</si>
  <si>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</si>
  <si>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</si>
  <si>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</si>
  <si>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</si>
  <si>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</si>
  <si>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</si>
  <si>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</si>
  <si>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</si>
  <si>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</si>
  <si>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</si>
  <si>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</si>
  <si>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</si>
  <si>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</si>
  <si>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</si>
  <si>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</si>
  <si>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</si>
  <si>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</si>
  <si>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</si>
  <si>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</si>
  <si>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</si>
  <si>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</si>
  <si>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</si>
  <si>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</si>
  <si>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</si>
  <si>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</si>
  <si>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</si>
  <si>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</si>
  <si>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</si>
  <si>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</si>
  <si>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</si>
  <si>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</si>
  <si>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</si>
  <si>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</si>
  <si>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</si>
  <si>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</si>
  <si>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</si>
  <si>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</si>
  <si>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</si>
  <si>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</si>
  <si>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</si>
  <si>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</si>
  <si>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</si>
  <si>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</si>
  <si>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</si>
  <si>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</si>
  <si>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</si>
  <si>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</si>
  <si>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</si>
  <si>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</si>
  <si>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</si>
  <si>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</si>
  <si>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</si>
  <si>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</si>
  <si>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</si>
  <si>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</si>
  <si>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</si>
  <si>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</si>
  <si>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</si>
  <si>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</si>
  <si>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</si>
  <si>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</si>
  <si>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</si>
  <si>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</si>
  <si>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</si>
  <si>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</si>
  <si>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</si>
  <si>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</si>
  <si>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</si>
  <si>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</si>
  <si>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</si>
  <si>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</si>
  <si>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</si>
  <si>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</si>
  <si>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</si>
  <si>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</si>
  <si>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</si>
  <si>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</si>
  <si>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</si>
  <si>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</si>
  <si>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</si>
  <si>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</si>
  <si>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</si>
  <si>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</si>
  <si>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</si>
  <si>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</si>
  <si>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</si>
  <si>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</si>
  <si>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</si>
  <si>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</si>
  <si>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</si>
  <si>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</si>
  <si>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</si>
  <si>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</si>
  <si>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</si>
  <si>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</si>
  <si>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</si>
  <si>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</si>
  <si>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</si>
  <si>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</si>
  <si>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</si>
  <si>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</si>
  <si>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</si>
  <si>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</si>
  <si>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</si>
  <si>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</si>
  <si>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</si>
  <si>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</si>
  <si>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</si>
  <si>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</si>
  <si>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</si>
  <si>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</si>
  <si>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</si>
  <si>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</si>
  <si>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</si>
  <si>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</si>
  <si>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</si>
  <si>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</si>
  <si>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</si>
  <si>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</si>
  <si>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</si>
  <si>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</si>
  <si>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</si>
  <si>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</si>
  <si>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</si>
  <si>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</si>
  <si>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</si>
  <si>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</si>
  <si>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</si>
  <si>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</si>
  <si>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</si>
  <si>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</si>
  <si>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</si>
  <si>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</si>
  <si>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</si>
  <si>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</si>
  <si>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</si>
  <si>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</si>
  <si>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</si>
  <si>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</si>
  <si>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</si>
  <si>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</si>
  <si>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</si>
  <si>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</si>
  <si>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</si>
  <si>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</si>
  <si>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</si>
  <si>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</si>
  <si>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</si>
  <si>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</si>
  <si>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</si>
  <si>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</si>
  <si>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</si>
  <si>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</si>
  <si>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</si>
  <si>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</si>
  <si>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</si>
  <si>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</si>
  <si>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</si>
  <si>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</si>
  <si>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</si>
  <si>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</si>
  <si>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</si>
  <si>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</si>
  <si>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</si>
  <si>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</si>
  <si>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</si>
  <si>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</si>
  <si>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</si>
  <si>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</si>
  <si>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</si>
  <si>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</si>
  <si>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</si>
  <si>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</si>
  <si>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</si>
  <si>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</si>
  <si>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</si>
  <si>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</si>
  <si>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</si>
  <si>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</si>
  <si>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</si>
  <si>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</si>
  <si>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</si>
  <si>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</si>
  <si>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</si>
  <si>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</si>
  <si>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</si>
  <si>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</si>
  <si>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</si>
  <si>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</si>
  <si>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</si>
  <si>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</si>
  <si>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</si>
  <si>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</si>
  <si>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</si>
  <si>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</si>
  <si>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</si>
  <si>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</si>
  <si>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</si>
  <si>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</si>
  <si>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</si>
  <si>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</si>
  <si>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</si>
  <si>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</si>
  <si>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</si>
  <si>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</si>
  <si>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</si>
  <si>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</si>
  <si>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</si>
  <si>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</si>
  <si>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</si>
  <si>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</si>
  <si>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</si>
  <si>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</si>
  <si>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</si>
  <si>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</si>
  <si>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</si>
  <si>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</si>
  <si>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</si>
  <si>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</si>
  <si>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</si>
  <si>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</si>
  <si>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</si>
  <si>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</si>
  <si>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</si>
  <si>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</si>
  <si>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</si>
  <si>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</si>
  <si>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</si>
  <si>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</si>
  <si>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</si>
  <si>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</si>
  <si>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</si>
  <si>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</si>
  <si>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</si>
  <si>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</si>
  <si>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</si>
  <si>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</si>
  <si>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</si>
  <si>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</si>
  <si>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</si>
  <si>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</si>
  <si>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</si>
  <si>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</si>
  <si>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</si>
  <si>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</si>
  <si>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</si>
  <si>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</si>
  <si>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</si>
  <si>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</si>
  <si>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</si>
  <si>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</si>
  <si>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</si>
  <si>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</si>
  <si>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</si>
  <si>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</si>
  <si>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</si>
  <si>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</si>
  <si>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</si>
  <si>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</si>
  <si>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</si>
  <si>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</si>
  <si>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</si>
  <si>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</si>
  <si>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</si>
  <si>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</si>
  <si>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</si>
  <si>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</si>
  <si>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</si>
  <si>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</si>
  <si>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</si>
  <si>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</si>
  <si>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</si>
  <si>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</si>
  <si>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</si>
  <si>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</si>
  <si>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</si>
  <si>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</si>
  <si>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</si>
  <si>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</si>
  <si>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</si>
  <si>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</si>
  <si>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</si>
  <si>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</si>
  <si>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</si>
  <si>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</si>
  <si>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</si>
  <si>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</si>
  <si>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</si>
  <si>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</si>
  <si>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</si>
  <si>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</si>
  <si>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</si>
  <si>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</si>
  <si>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</si>
  <si>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</si>
  <si>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</si>
  <si>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</si>
  <si>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</si>
  <si>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</si>
  <si>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</si>
  <si>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</si>
  <si>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</si>
  <si>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</si>
  <si>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</si>
  <si>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</si>
  <si>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</si>
  <si>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</si>
  <si>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</si>
  <si>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</si>
  <si>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</si>
  <si>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</si>
  <si>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</si>
  <si>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</si>
  <si>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</si>
  <si>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</si>
  <si>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</si>
  <si>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</si>
  <si>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</si>
  <si>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</si>
  <si>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</si>
  <si>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</si>
  <si>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</si>
  <si>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</si>
  <si>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</si>
  <si>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</si>
  <si>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</si>
  <si>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</si>
  <si>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</si>
  <si>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</si>
  <si>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</si>
  <si>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</si>
  <si>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</si>
  <si>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</si>
  <si>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</si>
  <si>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</si>
  <si>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</si>
  <si>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</si>
  <si>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</si>
  <si>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</si>
  <si>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</si>
  <si>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</si>
  <si>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</si>
  <si>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</si>
  <si>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</si>
  <si>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</si>
  <si>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</si>
  <si>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</si>
  <si>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</si>
  <si>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</si>
  <si>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</si>
  <si>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</si>
  <si>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</si>
  <si>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</si>
  <si>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</si>
  <si>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</si>
  <si>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</si>
  <si>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</si>
  <si>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</si>
  <si>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</si>
  <si>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</si>
  <si>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</si>
  <si>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</si>
  <si>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</si>
  <si>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</si>
  <si>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</si>
  <si>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</si>
  <si>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</si>
  <si>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</si>
  <si>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</si>
  <si>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</si>
  <si>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</si>
  <si>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</si>
  <si>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</si>
  <si>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</si>
  <si>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</si>
  <si>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</si>
  <si>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</si>
  <si>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</si>
  <si>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</si>
  <si>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</si>
  <si>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</si>
  <si>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</si>
  <si>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</si>
  <si>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</si>
  <si>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</si>
  <si>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</si>
  <si>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</si>
  <si>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</si>
  <si>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</si>
  <si>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</si>
  <si>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</si>
  <si>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</si>
  <si>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</si>
  <si>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</si>
  <si>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</si>
  <si>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</si>
  <si>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</si>
  <si>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</si>
  <si>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</si>
  <si>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</si>
  <si>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</si>
  <si>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</si>
  <si>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</si>
  <si>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</si>
  <si>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</si>
  <si>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</si>
  <si>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</si>
  <si>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</si>
  <si>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</si>
  <si>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</si>
  <si>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</si>
  <si>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</si>
  <si>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</si>
  <si>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</si>
  <si>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</si>
  <si>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</si>
  <si>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</si>
  <si>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</si>
  <si>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</si>
  <si>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</si>
  <si>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</si>
  <si>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</si>
  <si>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</si>
  <si>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</si>
  <si>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</si>
  <si>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</si>
  <si>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</si>
  <si>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</si>
  <si>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</si>
  <si>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</si>
  <si>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</si>
  <si>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</si>
  <si>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</si>
  <si>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</si>
  <si>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</si>
  <si>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</si>
  <si>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</si>
  <si>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</si>
  <si>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</si>
  <si>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</si>
  <si>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</si>
  <si>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</si>
  <si>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</si>
  <si>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</si>
  <si>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</si>
  <si>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</si>
  <si>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</si>
  <si>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</si>
  <si>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</si>
  <si>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</si>
  <si>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</si>
  <si>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</si>
  <si>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</si>
  <si>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</si>
  <si>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</si>
  <si>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</si>
  <si>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</si>
  <si>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</si>
  <si>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</si>
  <si>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</si>
  <si>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</si>
  <si>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</si>
  <si>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</si>
  <si>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</si>
  <si>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</si>
  <si>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</si>
  <si>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</si>
  <si>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</si>
  <si>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</si>
  <si>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</si>
  <si>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</si>
  <si>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</si>
  <si>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</si>
  <si>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</si>
  <si>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</si>
  <si>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</si>
  <si>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</si>
  <si>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</si>
  <si>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</si>
  <si>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</si>
  <si>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</si>
  <si>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</si>
  <si>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</si>
  <si>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</si>
  <si>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</si>
  <si>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</si>
  <si>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</si>
  <si>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</si>
  <si>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</si>
  <si>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</si>
  <si>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</si>
  <si>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</si>
  <si>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</si>
  <si>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</si>
  <si>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</si>
  <si>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</si>
  <si>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</si>
  <si>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</si>
  <si>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</si>
  <si>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</si>
  <si>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</si>
  <si>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</si>
  <si>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</si>
  <si>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</si>
  <si>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</si>
  <si>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</si>
  <si>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</si>
  <si>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</si>
  <si>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</si>
  <si>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</si>
  <si>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</si>
  <si>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</si>
  <si>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</si>
  <si>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</si>
  <si>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</si>
  <si>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</si>
  <si>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</si>
  <si>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</si>
  <si>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</si>
  <si>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</si>
  <si>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</si>
  <si>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</si>
  <si>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</si>
  <si>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</si>
  <si>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</si>
  <si>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</si>
  <si>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</si>
  <si>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</si>
  <si>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</si>
  <si>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</si>
  <si>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</si>
  <si>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</si>
  <si>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</si>
  <si>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</si>
  <si>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</si>
  <si>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</si>
  <si>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</si>
  <si>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</si>
  <si>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</si>
  <si>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</si>
  <si>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</si>
  <si>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</si>
  <si>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</si>
  <si>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</si>
  <si>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</si>
  <si>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</si>
  <si>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</si>
  <si>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</si>
  <si>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</si>
  <si>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</si>
  <si>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</si>
  <si>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</si>
  <si>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</si>
  <si>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</si>
  <si>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</si>
  <si>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</si>
  <si>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</si>
  <si>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</si>
  <si>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</si>
  <si>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</si>
  <si>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</si>
  <si>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</si>
  <si>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</si>
  <si>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</si>
  <si>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</si>
  <si>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</si>
  <si>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</si>
  <si>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</si>
  <si>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</si>
  <si>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</si>
  <si>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</si>
  <si>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</si>
  <si>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</si>
  <si>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</si>
  <si>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</si>
  <si>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</si>
  <si>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</si>
  <si>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</si>
  <si>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</si>
  <si>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</si>
  <si>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</si>
  <si>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</si>
  <si>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</si>
  <si>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</si>
  <si>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</si>
  <si>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</si>
  <si>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</si>
  <si>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</si>
  <si>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</si>
  <si>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</si>
  <si>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</si>
  <si>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</si>
  <si>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</si>
  <si>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</si>
  <si>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</si>
  <si>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</si>
  <si>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</si>
  <si>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</si>
  <si>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</si>
  <si>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</si>
  <si>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</si>
  <si>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</si>
  <si>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</si>
  <si>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</si>
  <si>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</si>
  <si>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</si>
  <si>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</si>
  <si>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</si>
  <si>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</si>
  <si>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</si>
  <si>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</si>
  <si>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</si>
  <si>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</si>
  <si>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</si>
  <si>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</si>
  <si>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</si>
  <si>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</si>
  <si>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</si>
  <si>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</si>
  <si>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</si>
  <si>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</si>
  <si>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</si>
  <si>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</si>
  <si>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</si>
  <si>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</si>
  <si>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</si>
  <si>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</si>
  <si>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</si>
  <si>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</si>
  <si>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</si>
  <si>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</si>
  <si>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</si>
  <si>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</si>
  <si>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</si>
  <si>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</si>
  <si>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</si>
  <si>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</si>
  <si>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</si>
  <si>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</si>
  <si>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</si>
  <si>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</si>
  <si>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</si>
  <si>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</si>
  <si>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</si>
  <si>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</si>
  <si>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</si>
  <si>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</si>
  <si>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</si>
  <si>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</si>
  <si>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</si>
  <si>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</si>
  <si>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</si>
  <si>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</si>
  <si>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</si>
  <si>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</si>
  <si>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</si>
  <si>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</si>
  <si>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</si>
  <si>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</si>
  <si>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</si>
  <si>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</si>
  <si>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</si>
  <si>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</si>
  <si>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</si>
  <si>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</si>
  <si>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</si>
  <si>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</si>
  <si>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</si>
  <si>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</si>
  <si>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</si>
  <si>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</si>
  <si>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</si>
  <si>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</si>
  <si>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</si>
  <si>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</si>
  <si>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</si>
  <si>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</si>
  <si>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</si>
  <si>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</si>
  <si>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</si>
  <si>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</si>
  <si>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</si>
  <si>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</si>
  <si>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</si>
  <si>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</si>
  <si>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</si>
  <si>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</si>
  <si>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</si>
  <si>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</si>
  <si>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</si>
  <si>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</si>
  <si>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</si>
  <si>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</si>
  <si>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</si>
  <si>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</si>
  <si>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</si>
  <si>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</si>
  <si>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</si>
  <si>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</si>
  <si>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</si>
  <si>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</si>
  <si>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</si>
  <si>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</si>
  <si>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</si>
  <si>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</si>
  <si>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</si>
  <si>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</si>
  <si>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</si>
  <si>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</si>
  <si>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</si>
  <si>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</si>
  <si>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</si>
  <si>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</si>
  <si>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</si>
  <si>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</si>
  <si>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</si>
  <si>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</si>
  <si>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</si>
  <si>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</si>
  <si>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</si>
  <si>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</si>
  <si>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</si>
  <si>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</si>
  <si>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</si>
  <si>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</si>
  <si>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</si>
  <si>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</si>
  <si>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</si>
  <si>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</si>
  <si>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</si>
  <si>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</si>
  <si>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</si>
  <si>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</si>
  <si>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</si>
  <si>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</si>
  <si>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</si>
  <si>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</si>
  <si>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</si>
  <si>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</si>
  <si>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</si>
  <si>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</si>
  <si>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</si>
  <si>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</si>
  <si>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</si>
  <si>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</si>
  <si>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</si>
  <si>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</si>
  <si>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</si>
  <si>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</si>
  <si>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</si>
  <si>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</si>
  <si>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</si>
  <si>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</si>
  <si>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</si>
  <si>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</si>
  <si>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</si>
  <si>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</si>
  <si>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</si>
  <si>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</si>
  <si>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</si>
  <si>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</si>
  <si>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</si>
  <si>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</si>
  <si>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</si>
  <si>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</si>
  <si>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</si>
  <si>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</si>
  <si>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</si>
  <si>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</si>
  <si>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</si>
  <si>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</si>
  <si>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</si>
  <si>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</si>
  <si>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</si>
  <si>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</si>
  <si>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</si>
  <si>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</si>
  <si>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</si>
  <si>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</si>
  <si>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</si>
  <si>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</si>
  <si>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</si>
  <si>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</si>
  <si>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</si>
  <si>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</si>
  <si>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</si>
  <si>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</si>
  <si>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</si>
  <si>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</si>
  <si>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</si>
  <si>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</si>
  <si>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</si>
  <si>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</si>
  <si>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</si>
  <si>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</si>
  <si>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</si>
  <si>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</si>
  <si>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</si>
  <si>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</si>
  <si>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</si>
  <si>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</si>
  <si>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</si>
  <si>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</si>
  <si>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</si>
  <si>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</si>
  <si>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</si>
  <si>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</si>
  <si>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</si>
  <si>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</si>
  <si>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</si>
  <si>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</si>
  <si>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</si>
  <si>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</si>
  <si>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</si>
  <si>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</si>
  <si>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</si>
  <si>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</si>
  <si>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</si>
  <si>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</si>
  <si>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</si>
  <si>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</si>
  <si>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</si>
  <si>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</si>
  <si>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</si>
  <si>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</si>
  <si>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</si>
  <si>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</si>
  <si>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</si>
  <si>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</si>
  <si>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</si>
  <si>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</si>
  <si>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</si>
  <si>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</si>
  <si>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</si>
  <si>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</si>
  <si>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</si>
  <si>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</si>
  <si>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</si>
  <si>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</si>
  <si>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</si>
  <si>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</si>
  <si>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</si>
  <si>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</si>
  <si>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</si>
  <si>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</si>
  <si>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</si>
  <si>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</si>
  <si>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</si>
  <si>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</si>
  <si>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</si>
  <si>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</si>
  <si>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</si>
  <si>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</si>
  <si>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</si>
  <si>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</si>
  <si>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</si>
  <si>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</si>
  <si>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</si>
  <si>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</si>
  <si>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</si>
  <si>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</si>
  <si>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</si>
  <si>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</si>
  <si>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</si>
  <si>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</si>
  <si>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</si>
  <si>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</si>
  <si>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</si>
  <si>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</si>
  <si>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</si>
  <si>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</si>
  <si>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</si>
  <si>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</si>
  <si>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</si>
  <si>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</si>
  <si>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</si>
  <si>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</si>
  <si>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</si>
  <si>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</si>
  <si>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</si>
  <si>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</si>
  <si>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</si>
  <si>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</si>
  <si>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</si>
  <si>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</si>
  <si>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</si>
  <si>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</si>
  <si>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</si>
  <si>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</si>
  <si>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</si>
  <si>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</si>
  <si>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</si>
  <si>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</si>
  <si>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</si>
  <si>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</si>
  <si>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</si>
  <si>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</si>
  <si>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</si>
  <si>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</si>
  <si>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</si>
  <si>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</si>
  <si>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</si>
  <si>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</si>
  <si>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</si>
  <si>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</si>
  <si>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</si>
  <si>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</si>
  <si>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</si>
  <si>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</si>
  <si>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</si>
  <si>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</si>
  <si>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</si>
  <si>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</si>
  <si>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</si>
  <si>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</si>
  <si>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</si>
  <si>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</si>
  <si>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</si>
  <si>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</si>
  <si>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</si>
  <si>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</si>
  <si>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</si>
  <si>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</si>
  <si>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</si>
  <si>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</si>
  <si>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</si>
  <si>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</si>
  <si>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</si>
  <si>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</si>
  <si>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</si>
  <si>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</si>
  <si>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</si>
  <si>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</si>
  <si>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</si>
  <si>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</si>
  <si>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</si>
  <si>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</si>
  <si>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</si>
  <si>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</si>
  <si>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</si>
  <si>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</si>
  <si>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</si>
  <si>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</si>
  <si>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</si>
  <si>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</si>
  <si>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</si>
  <si>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</si>
  <si>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</si>
  <si>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</si>
  <si>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</si>
  <si>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</si>
  <si>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</si>
  <si>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</si>
  <si>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</si>
  <si>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</si>
  <si>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</si>
  <si>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</si>
  <si>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</si>
  <si>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</si>
  <si>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</si>
  <si>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</si>
  <si>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</si>
  <si>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</si>
  <si>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</si>
  <si>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</si>
  <si>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</si>
  <si>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</si>
  <si>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</si>
  <si>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</si>
  <si>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</si>
  <si>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</si>
  <si>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</si>
  <si>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</si>
  <si>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</si>
  <si>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</si>
  <si>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</si>
  <si>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</si>
  <si>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</si>
  <si>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</si>
  <si>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</si>
  <si>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</si>
  <si>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</si>
  <si>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</si>
  <si>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</si>
  <si>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</si>
  <si>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</si>
  <si>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</si>
  <si>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</si>
  <si>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</si>
  <si>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</si>
  <si>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</si>
  <si>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</si>
  <si>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</si>
  <si>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</si>
  <si>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</si>
  <si>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</si>
  <si>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</si>
  <si>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</si>
  <si>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</si>
  <si>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</si>
  <si>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</si>
  <si>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</si>
  <si>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</si>
  <si>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</si>
  <si>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</si>
  <si>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</si>
  <si>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</si>
  <si>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</si>
  <si>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</si>
  <si>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</si>
  <si>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</si>
  <si>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</si>
  <si>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</si>
  <si>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</si>
  <si>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</si>
  <si>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</si>
  <si>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</si>
  <si>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</si>
  <si>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</si>
  <si>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</si>
  <si>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</si>
  <si>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</si>
  <si>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</si>
  <si>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</si>
  <si>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</si>
  <si>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</si>
  <si>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</si>
  <si>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</si>
  <si>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</si>
  <si>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</si>
  <si>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</si>
  <si>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</si>
  <si>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</si>
  <si>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</si>
  <si>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</si>
  <si>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</si>
  <si>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</si>
  <si>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</si>
  <si>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</si>
  <si>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</si>
  <si>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</si>
  <si>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</si>
  <si>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</si>
  <si>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</si>
  <si>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</si>
  <si>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</si>
  <si>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</si>
  <si>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</si>
  <si>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</si>
  <si>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</si>
  <si>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</si>
  <si>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</si>
  <si>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</si>
  <si>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</si>
  <si>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</si>
  <si>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</si>
  <si>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</si>
  <si>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</si>
  <si>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</si>
  <si>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</si>
  <si>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</si>
  <si>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</si>
  <si>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</si>
  <si>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</si>
  <si>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</si>
  <si>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</si>
  <si>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</si>
  <si>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</si>
  <si>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</si>
  <si>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</si>
  <si>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</si>
  <si>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</si>
  <si>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</si>
  <si>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</si>
  <si>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</si>
  <si>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</si>
  <si>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</si>
  <si>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</si>
  <si>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</si>
  <si>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</si>
  <si>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</si>
  <si>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</si>
  <si>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</si>
  <si>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</si>
  <si>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</si>
  <si>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</si>
  <si>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</si>
  <si>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</si>
  <si>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</si>
  <si>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</si>
  <si>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</si>
  <si>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</si>
  <si>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</si>
  <si>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</si>
  <si>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</si>
  <si>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</si>
  <si>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</si>
  <si>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</si>
  <si>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</si>
  <si>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</si>
  <si>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</si>
  <si>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</si>
  <si>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</si>
  <si>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</si>
  <si>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</si>
  <si>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</si>
  <si>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</si>
  <si>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</si>
  <si>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</si>
  <si>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</si>
  <si>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</si>
  <si>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</si>
  <si>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</si>
  <si>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</si>
  <si>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</si>
  <si>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</si>
  <si>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</si>
  <si>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</si>
  <si>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</si>
  <si>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</si>
  <si>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</si>
  <si>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</si>
  <si>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</si>
  <si>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</si>
  <si>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</si>
  <si>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</si>
  <si>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</si>
  <si>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</si>
  <si>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</si>
  <si>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</si>
  <si>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</si>
  <si>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</si>
  <si>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</si>
  <si>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</si>
  <si>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</si>
  <si>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</si>
  <si>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</si>
  <si>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</si>
  <si>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</si>
  <si>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</si>
  <si>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</si>
  <si>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</si>
  <si>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</si>
  <si>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</si>
  <si>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</si>
  <si>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</si>
  <si>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</si>
  <si>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</si>
  <si>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</si>
  <si>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</si>
  <si>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</si>
  <si>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</si>
  <si>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</si>
  <si>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</si>
  <si>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</si>
  <si>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</si>
  <si>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</si>
  <si>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</si>
  <si>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</si>
  <si>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</si>
  <si>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</si>
  <si>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</si>
  <si>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</si>
  <si>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</si>
  <si>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</si>
  <si>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</si>
  <si>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</si>
  <si>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</si>
  <si>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</si>
  <si>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</si>
  <si>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</si>
  <si>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</si>
  <si>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</si>
  <si>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</si>
  <si>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</si>
  <si>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</si>
  <si>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</si>
  <si>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</si>
  <si>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</si>
  <si>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</si>
  <si>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</si>
  <si>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</si>
  <si>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</si>
  <si>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</si>
  <si>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</si>
  <si>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</si>
  <si>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</si>
  <si>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</si>
  <si>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</si>
  <si>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</si>
  <si>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</si>
  <si>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</si>
  <si>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</si>
  <si>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</si>
  <si>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</si>
  <si>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</si>
  <si>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</si>
  <si>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</si>
  <si>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</si>
  <si>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</si>
  <si>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</si>
  <si>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</si>
  <si>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</si>
  <si>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</si>
  <si>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</si>
  <si>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</si>
  <si>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</si>
  <si>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</si>
  <si>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</si>
  <si>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</si>
  <si>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</si>
  <si>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</si>
  <si>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</si>
  <si>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</si>
  <si>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</si>
  <si>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</si>
  <si>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</si>
  <si>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</si>
  <si>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</si>
  <si>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</si>
  <si>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</si>
  <si>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</si>
  <si>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</si>
  <si>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</si>
  <si>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</si>
  <si>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</si>
  <si>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</si>
  <si>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</si>
  <si>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</si>
  <si>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</si>
  <si>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</si>
  <si>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</si>
  <si>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</si>
  <si>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</si>
  <si>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</si>
  <si>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</si>
  <si>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</si>
  <si>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</si>
  <si>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</si>
  <si>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</si>
  <si>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</si>
  <si>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</si>
  <si>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</si>
  <si>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</si>
  <si>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</si>
  <si>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</si>
  <si>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</si>
  <si>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</si>
  <si>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</si>
  <si>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</si>
  <si>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</si>
  <si>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</si>
  <si>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</si>
  <si>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</si>
  <si>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</si>
  <si>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</si>
  <si>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</si>
  <si>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</si>
  <si>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</si>
  <si>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</si>
  <si>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</si>
  <si>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</si>
  <si>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</si>
  <si>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</si>
  <si>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</si>
  <si>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</si>
  <si>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</si>
  <si>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</si>
  <si>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</si>
  <si>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</si>
  <si>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</si>
  <si>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</si>
  <si>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</si>
  <si>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</si>
  <si>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</si>
  <si>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</si>
  <si>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</si>
  <si>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</si>
  <si>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</si>
  <si>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</si>
  <si>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</si>
  <si>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</si>
  <si>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</si>
  <si>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</si>
  <si>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</si>
  <si>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</si>
  <si>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</si>
  <si>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</si>
  <si>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</si>
  <si>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</si>
  <si>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</si>
  <si>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</si>
  <si>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</si>
  <si>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</si>
  <si>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</si>
  <si>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</si>
  <si>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</si>
  <si>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</si>
  <si>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</si>
  <si>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</si>
  <si>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</si>
  <si>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</si>
  <si>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</si>
  <si>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</si>
  <si>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</si>
  <si>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</si>
  <si>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</si>
  <si>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</si>
  <si>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</si>
  <si>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</si>
  <si>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</si>
  <si>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</si>
  <si>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</si>
  <si>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</si>
  <si>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</si>
  <si>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</si>
  <si>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</si>
  <si>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</si>
  <si>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</si>
  <si>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</si>
  <si>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</si>
  <si>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</si>
  <si>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</si>
  <si>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</si>
  <si>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</si>
  <si>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</si>
  <si>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</si>
  <si>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</si>
  <si>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</si>
  <si>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</si>
  <si>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</si>
  <si>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</si>
  <si>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</si>
  <si>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</si>
  <si>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</si>
  <si>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</si>
  <si>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</si>
  <si>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</si>
  <si>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</si>
  <si>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</si>
  <si>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</si>
  <si>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</si>
  <si>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</si>
  <si>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</si>
  <si>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</si>
  <si>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</si>
  <si>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</si>
  <si>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</si>
  <si>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</si>
  <si>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</si>
  <si>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</si>
  <si>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</si>
  <si>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</si>
  <si>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</si>
  <si>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</si>
  <si>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</si>
  <si>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</si>
  <si>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</si>
  <si>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</si>
  <si>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</si>
  <si>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</si>
  <si>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</si>
  <si>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</si>
  <si>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</si>
  <si>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</si>
  <si>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</si>
  <si>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</si>
  <si>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</si>
  <si>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</si>
  <si>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</si>
  <si>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</si>
  <si>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</si>
  <si>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</si>
  <si>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</si>
  <si>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</si>
  <si>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</si>
  <si>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</si>
  <si>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</si>
  <si>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</si>
  <si>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</si>
  <si>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</si>
  <si>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</si>
  <si>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</si>
  <si>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</si>
  <si>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</si>
  <si>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</si>
  <si>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</si>
  <si>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</si>
  <si>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</si>
  <si>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</si>
  <si>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</si>
  <si>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</si>
  <si>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</si>
  <si>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</si>
  <si>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</si>
  <si>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</si>
  <si>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</si>
  <si>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</si>
  <si>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</si>
  <si>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</si>
  <si>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</si>
  <si>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</si>
  <si>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</si>
  <si>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</si>
  <si>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</si>
  <si>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</si>
  <si>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</si>
  <si>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</si>
  <si>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</si>
  <si>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</si>
  <si>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</si>
  <si>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</si>
  <si>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</si>
  <si>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</si>
  <si>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</si>
  <si>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</si>
  <si>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</si>
  <si>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</si>
  <si>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</si>
  <si>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</si>
  <si>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</si>
  <si>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</si>
  <si>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</si>
  <si>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</si>
  <si>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</si>
  <si>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</si>
  <si>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</si>
  <si>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</si>
  <si>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</si>
  <si>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</si>
  <si>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</si>
  <si>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</si>
  <si>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</si>
  <si>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</si>
  <si>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</si>
  <si>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</si>
  <si>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</si>
  <si>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</si>
  <si>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</si>
  <si>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</si>
  <si>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</si>
  <si>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</si>
  <si>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</si>
  <si>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</si>
  <si>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</si>
  <si>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</si>
  <si>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</si>
  <si>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</si>
  <si>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</si>
  <si>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</si>
  <si>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</si>
  <si>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</si>
  <si>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</si>
  <si>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</si>
  <si>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</si>
  <si>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</si>
  <si>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</si>
  <si>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</si>
  <si>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</si>
  <si>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</si>
  <si>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</si>
  <si>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</si>
  <si>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</si>
  <si>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</si>
  <si>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</si>
  <si>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</si>
  <si>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</si>
  <si>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</si>
  <si>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</si>
  <si>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</si>
  <si>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</si>
  <si>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</si>
  <si>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</si>
  <si>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</si>
  <si>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</si>
  <si>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</si>
  <si>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</si>
  <si>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</si>
  <si>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</si>
  <si>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</si>
  <si>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</si>
  <si>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</si>
  <si>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</si>
  <si>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</si>
  <si>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</si>
  <si>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</si>
  <si>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</si>
  <si>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</si>
  <si>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</si>
  <si>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</si>
  <si>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</si>
  <si>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</si>
  <si>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</si>
  <si>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</si>
  <si>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</si>
  <si>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</si>
  <si>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</si>
  <si>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</si>
  <si>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</si>
  <si>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</si>
  <si>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</si>
  <si>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</si>
  <si>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</si>
  <si>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</si>
  <si>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</si>
  <si>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</si>
  <si>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</si>
  <si>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</si>
  <si>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</si>
  <si>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</si>
  <si>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</si>
  <si>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</si>
  <si>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</si>
  <si>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</si>
  <si>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</si>
  <si>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</si>
  <si>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</si>
  <si>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</si>
  <si>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</si>
  <si>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</si>
  <si>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</si>
  <si>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</si>
  <si>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</si>
  <si>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</si>
  <si>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</si>
  <si>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</si>
  <si>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</si>
  <si>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</si>
  <si>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</si>
  <si>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</si>
  <si>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</si>
  <si>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</si>
  <si>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</si>
  <si>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</si>
  <si>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</si>
  <si>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</si>
  <si>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</si>
  <si>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</si>
  <si>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</si>
  <si>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</si>
  <si>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</si>
  <si>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</si>
  <si>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</si>
  <si>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</si>
  <si>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</si>
  <si>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</si>
  <si>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</si>
  <si>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</si>
  <si>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</si>
  <si>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</si>
  <si>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</si>
  <si>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</si>
  <si>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</si>
  <si>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</si>
  <si>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</si>
  <si>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</si>
  <si>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</si>
  <si>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</si>
  <si>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</si>
  <si>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</si>
  <si>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</si>
  <si>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</si>
  <si>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</si>
  <si>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</si>
  <si>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</si>
  <si>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</si>
  <si>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</si>
  <si>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</si>
  <si>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</si>
  <si>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</si>
  <si>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</si>
  <si>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</si>
  <si>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</si>
  <si>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</si>
  <si>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</si>
  <si>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</si>
  <si>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</si>
  <si>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</si>
  <si>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</si>
  <si>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</si>
  <si>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</si>
  <si>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</si>
  <si>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</si>
  <si>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</si>
  <si>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</si>
  <si>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</si>
  <si>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</si>
  <si>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</si>
  <si>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</si>
  <si>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</si>
  <si>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</si>
  <si>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</si>
  <si>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</si>
  <si>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</si>
  <si>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</si>
  <si>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</si>
  <si>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</si>
  <si>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</si>
  <si>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</si>
  <si>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</si>
  <si>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</si>
  <si>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</si>
  <si>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</si>
  <si>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</si>
  <si>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</si>
  <si>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</si>
  <si>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</si>
  <si>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</si>
  <si>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</si>
  <si>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</si>
  <si>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</si>
  <si>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</si>
  <si>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</si>
  <si>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</si>
  <si>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</si>
  <si>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</si>
  <si>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</si>
  <si>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</si>
  <si>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</si>
  <si>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</si>
  <si>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</si>
  <si>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</si>
  <si>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</si>
  <si>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</si>
  <si>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</si>
  <si>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</si>
  <si>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</si>
  <si>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</si>
  <si>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</si>
  <si>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</si>
  <si>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</si>
  <si>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</si>
  <si>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</si>
  <si>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</si>
  <si>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</si>
  <si>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</si>
  <si>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</si>
  <si>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</si>
  <si>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</si>
  <si>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</si>
  <si>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</si>
  <si>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</si>
  <si>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</si>
  <si>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</si>
  <si>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</si>
  <si>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</si>
  <si>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</si>
  <si>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</si>
  <si>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</si>
  <si>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</si>
  <si>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</si>
  <si>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</si>
  <si>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</si>
  <si>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</si>
  <si>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</si>
  <si>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</si>
  <si>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</si>
  <si>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</si>
  <si>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</si>
  <si>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</si>
  <si>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</si>
  <si>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</si>
  <si>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</si>
  <si>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</si>
  <si>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</si>
  <si>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</si>
  <si>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</si>
  <si>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</si>
  <si>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</si>
  <si>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</si>
  <si>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</si>
  <si>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</si>
  <si>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</si>
  <si>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</si>
  <si>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</si>
  <si>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</si>
  <si>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</si>
  <si>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</si>
  <si>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</si>
  <si>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</si>
  <si>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</si>
  <si>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</si>
  <si>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</si>
  <si>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</si>
  <si>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</si>
  <si>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</si>
  <si>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</si>
  <si>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</si>
  <si>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</si>
  <si>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</si>
  <si>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</si>
  <si>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</si>
  <si>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</si>
  <si>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</si>
  <si>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</si>
  <si>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</si>
  <si>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</si>
  <si>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</si>
  <si>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</si>
  <si>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</si>
  <si>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</si>
  <si>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</si>
  <si>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</si>
  <si>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</si>
  <si>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</si>
  <si>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</si>
  <si>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</si>
  <si>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</si>
  <si>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</si>
  <si>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</si>
  <si>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</si>
  <si>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</si>
  <si>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</si>
  <si>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</si>
  <si>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</si>
  <si>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</si>
  <si>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</si>
  <si>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</si>
  <si>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</si>
  <si>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</si>
  <si>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</si>
  <si>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</si>
  <si>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</si>
  <si>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</si>
  <si>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</si>
  <si>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</si>
  <si>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</si>
  <si>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</si>
  <si>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</si>
  <si>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</si>
  <si>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</si>
  <si>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</si>
  <si>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</si>
  <si>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</si>
  <si>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</si>
  <si>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</si>
  <si>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</si>
  <si>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</si>
  <si>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</si>
  <si>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</si>
  <si>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</si>
  <si>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</si>
  <si>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</si>
  <si>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</si>
  <si>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</si>
  <si>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</si>
  <si>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</si>
  <si>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</si>
  <si>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</si>
  <si>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</si>
  <si>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</si>
  <si>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</si>
  <si>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</si>
  <si>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</si>
  <si>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</si>
  <si>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</si>
  <si>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</si>
  <si>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</si>
  <si>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</si>
  <si>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</si>
  <si>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</si>
  <si>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</si>
  <si>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</si>
  <si>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</si>
  <si>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</si>
  <si>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</si>
  <si>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</si>
  <si>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</si>
  <si>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</si>
  <si>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</si>
  <si>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</si>
  <si>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</si>
  <si>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</si>
  <si>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</si>
  <si>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</si>
  <si>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</si>
  <si>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</si>
  <si>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</si>
  <si>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</si>
  <si>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</si>
  <si>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</si>
  <si>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</si>
  <si>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</si>
  <si>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</si>
  <si>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</si>
  <si>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</si>
  <si>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</si>
  <si>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</si>
  <si>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</si>
  <si>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</si>
  <si>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</si>
  <si>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</si>
  <si>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</si>
  <si>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</si>
  <si>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</si>
  <si>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</si>
  <si>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</si>
  <si>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</si>
  <si>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</si>
  <si>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</si>
  <si>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</si>
  <si>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</si>
  <si>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</si>
  <si>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</si>
  <si>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</si>
  <si>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</si>
  <si>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</si>
  <si>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</si>
  <si>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</si>
  <si>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</si>
  <si>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</si>
  <si>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</si>
  <si>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</si>
  <si>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</si>
  <si>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</si>
  <si>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</si>
  <si>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</si>
  <si>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</si>
  <si>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</si>
  <si>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</si>
  <si>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</si>
  <si>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</si>
  <si>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</si>
  <si>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</si>
  <si>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</si>
  <si>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</si>
  <si>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</si>
  <si>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</si>
  <si>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</si>
  <si>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</si>
  <si>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</si>
  <si>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</si>
  <si>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</si>
  <si>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</si>
  <si>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</si>
  <si>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</si>
  <si>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</si>
  <si>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</si>
  <si>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</si>
  <si>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</si>
  <si>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</si>
  <si>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</si>
  <si>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</si>
  <si>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</si>
  <si>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</si>
  <si>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</si>
  <si>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</si>
  <si>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</si>
  <si>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</si>
  <si>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</si>
  <si>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</si>
  <si>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</si>
  <si>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</si>
  <si>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</si>
  <si>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</si>
  <si>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</si>
  <si>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</si>
  <si>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</si>
  <si>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</si>
  <si>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</si>
  <si>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</si>
  <si>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</si>
  <si>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</si>
  <si>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</si>
  <si>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</si>
  <si>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</si>
  <si>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</si>
  <si>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</si>
  <si>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</si>
  <si>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</si>
  <si>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</si>
  <si>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</si>
  <si>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</si>
  <si>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</si>
  <si>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</si>
  <si>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</si>
  <si>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</si>
  <si>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</si>
  <si>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</si>
  <si>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</si>
  <si>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</si>
  <si>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</si>
  <si>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</si>
  <si>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</si>
  <si>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</si>
  <si>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</si>
  <si>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</si>
  <si>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</si>
  <si>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</si>
  <si>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</si>
  <si>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</si>
  <si>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</si>
  <si>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</si>
  <si>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</si>
  <si>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</si>
  <si>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</si>
  <si>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</si>
  <si>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</si>
  <si>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</si>
  <si>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</si>
  <si>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</si>
  <si>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</si>
  <si>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</si>
  <si>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</si>
  <si>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</si>
  <si>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</si>
  <si>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</si>
  <si>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</si>
  <si>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</si>
  <si>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</si>
  <si>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</si>
  <si>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</si>
  <si>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</si>
  <si>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</si>
  <si>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</si>
  <si>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</si>
  <si>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</si>
  <si>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</si>
  <si>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</si>
  <si>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</si>
  <si>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</si>
  <si>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</si>
  <si>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</si>
  <si>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</si>
  <si>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</si>
  <si>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</si>
  <si>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</si>
  <si>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</si>
  <si>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</si>
  <si>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</si>
  <si>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</si>
  <si>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</si>
  <si>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</si>
  <si>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</si>
  <si>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</si>
  <si>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</si>
  <si>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</si>
  <si>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</si>
  <si>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</si>
  <si>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</si>
  <si>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</si>
  <si>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</si>
  <si>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</si>
  <si>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</si>
  <si>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</si>
  <si>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</si>
  <si>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</si>
  <si>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</si>
  <si>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</si>
  <si>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</si>
  <si>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</si>
  <si>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</si>
  <si>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</si>
  <si>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</si>
  <si>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</si>
  <si>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</si>
  <si>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</si>
  <si>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</si>
  <si>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</si>
  <si>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</si>
  <si>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</si>
  <si>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</si>
  <si>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</si>
  <si>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</si>
  <si>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</si>
  <si>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</si>
  <si>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</si>
  <si>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</si>
  <si>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</si>
  <si>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</si>
  <si>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</si>
  <si>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</si>
  <si>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</si>
  <si>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</si>
  <si>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</si>
  <si>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</si>
  <si>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</si>
  <si>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</si>
  <si>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</si>
  <si>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</si>
  <si>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</si>
  <si>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</si>
  <si>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</si>
  <si>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</si>
  <si>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</si>
  <si>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</si>
  <si>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</si>
  <si>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</si>
  <si>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</si>
  <si>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</si>
  <si>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</si>
  <si>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</si>
  <si>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</si>
  <si>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</si>
  <si>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</si>
  <si>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</si>
  <si>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</si>
  <si>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</si>
  <si>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</si>
  <si>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</si>
  <si>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</si>
  <si>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</si>
  <si>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</si>
  <si>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</si>
  <si>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</si>
  <si>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</si>
  <si>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</si>
  <si>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</si>
  <si>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</si>
  <si>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</si>
  <si>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</si>
  <si>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</si>
  <si>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</si>
  <si>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</si>
  <si>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</si>
  <si>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</si>
  <si>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</si>
  <si>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</si>
  <si>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</si>
  <si>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</si>
  <si>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</si>
  <si>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</si>
  <si>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</si>
  <si>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</si>
  <si>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</si>
  <si>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</si>
  <si>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</si>
  <si>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</si>
  <si>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</si>
  <si>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</si>
  <si>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</si>
  <si>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</si>
  <si>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</si>
  <si>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</si>
  <si>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</si>
  <si>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</si>
  <si>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</si>
  <si>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</si>
  <si>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</si>
  <si>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</si>
  <si>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</si>
  <si>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</si>
  <si>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</si>
  <si>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</si>
  <si>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</si>
  <si>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</si>
  <si>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</si>
  <si>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</si>
  <si>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</si>
  <si>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</si>
  <si>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</si>
  <si>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</si>
  <si>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</si>
  <si>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</si>
  <si>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</si>
  <si>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</si>
  <si>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</si>
  <si>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</si>
  <si>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</si>
  <si>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</si>
  <si>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</si>
  <si>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</si>
  <si>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</si>
  <si>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</si>
  <si>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</si>
  <si>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</si>
  <si>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</si>
  <si>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</si>
  <si>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</si>
  <si>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</si>
  <si>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</si>
  <si>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</si>
  <si>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</si>
  <si>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</si>
  <si>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</si>
  <si>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</si>
  <si>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</si>
  <si>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</si>
  <si>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</si>
  <si>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</si>
  <si>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</si>
  <si>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</si>
  <si>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</si>
  <si>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</si>
  <si>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</si>
  <si>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</si>
  <si>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</si>
  <si>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</si>
  <si>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</si>
  <si>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</si>
  <si>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</si>
  <si>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</si>
  <si>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</si>
  <si>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</si>
  <si>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</si>
  <si>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</si>
  <si>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</si>
  <si>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</si>
  <si>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</si>
  <si>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</si>
  <si>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</si>
  <si>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</si>
  <si>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</si>
  <si>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</si>
  <si>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</si>
  <si>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</si>
  <si>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</si>
  <si>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</si>
  <si>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</si>
  <si>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</si>
  <si>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</si>
  <si>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</si>
  <si>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</si>
  <si>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</si>
  <si>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</si>
  <si>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</si>
  <si>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</si>
  <si>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</si>
  <si>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</si>
  <si>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</si>
  <si>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</si>
  <si>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</si>
  <si>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</si>
  <si>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</si>
  <si>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</si>
  <si>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</si>
  <si>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</si>
  <si>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</si>
  <si>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</si>
  <si>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</si>
  <si>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</si>
  <si>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</si>
  <si>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</si>
  <si>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</si>
  <si>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</si>
  <si>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</si>
  <si>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</si>
  <si>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</si>
  <si>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</si>
  <si>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</si>
  <si>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</si>
  <si>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</si>
  <si>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</si>
  <si>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</si>
  <si>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</si>
  <si>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</si>
  <si>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</si>
  <si>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</si>
  <si>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</si>
  <si>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</si>
  <si>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</si>
  <si>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</si>
  <si>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</si>
  <si>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</si>
  <si>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</si>
  <si>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</si>
  <si>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</si>
  <si>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</si>
  <si>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</si>
  <si>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</si>
  <si>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</si>
  <si>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</si>
  <si>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</si>
  <si>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</si>
  <si>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</si>
  <si>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</si>
  <si>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</si>
  <si>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</si>
  <si>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</si>
  <si>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</si>
  <si>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</si>
  <si>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</si>
  <si>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</si>
  <si>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</si>
  <si>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</si>
  <si>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</si>
  <si>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</si>
  <si>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</si>
  <si>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</si>
  <si>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</si>
  <si>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</si>
  <si>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</si>
  <si>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</si>
  <si>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</si>
  <si>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</si>
  <si>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</si>
  <si>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</si>
  <si>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</si>
  <si>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</si>
  <si>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</si>
  <si>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</si>
  <si>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</si>
  <si>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</si>
  <si>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</si>
  <si>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</si>
  <si>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</si>
  <si>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</si>
  <si>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</si>
  <si>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</si>
  <si>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</si>
  <si>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</si>
  <si>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</si>
  <si>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</si>
  <si>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</si>
  <si>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</si>
  <si>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</si>
  <si>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</si>
  <si>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</si>
  <si>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</si>
  <si>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</si>
  <si>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</si>
  <si>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</si>
  <si>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</si>
  <si>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</si>
  <si>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</si>
  <si>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</si>
  <si>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</si>
  <si>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</si>
  <si>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</si>
  <si>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</si>
  <si>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</si>
  <si>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</si>
  <si>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</si>
  <si>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</si>
  <si>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</si>
  <si>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</si>
  <si>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</si>
  <si>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</si>
  <si>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</si>
  <si>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</si>
  <si>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</si>
  <si>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</si>
  <si>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</si>
  <si>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</si>
  <si>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</si>
  <si>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</si>
  <si>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</si>
  <si>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</si>
  <si>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</si>
  <si>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</si>
  <si>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</si>
  <si>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</si>
  <si>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</si>
  <si>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</si>
  <si>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</si>
  <si>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</si>
  <si>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</si>
  <si>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</si>
  <si>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</si>
  <si>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</si>
  <si>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</si>
  <si>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</si>
  <si>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</si>
  <si>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</si>
  <si>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</si>
  <si>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</si>
  <si>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</si>
  <si>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</si>
  <si>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</si>
  <si>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</si>
  <si>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</si>
  <si>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</si>
  <si>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</si>
  <si>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</si>
  <si>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</si>
  <si>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</si>
  <si>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</si>
  <si>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</si>
  <si>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</si>
  <si>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</si>
  <si>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</si>
  <si>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</si>
  <si>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</si>
  <si>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</si>
  <si>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</si>
  <si>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</si>
  <si>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</si>
  <si>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</si>
  <si>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</si>
  <si>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</si>
  <si>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</si>
  <si>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</si>
  <si>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</si>
  <si>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</si>
  <si>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</si>
  <si>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</si>
  <si>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</si>
  <si>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</si>
  <si>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</si>
  <si>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</si>
  <si>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</si>
  <si>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</si>
  <si>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</si>
  <si>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</si>
  <si>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</si>
  <si>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</si>
  <si>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</si>
  <si>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</si>
  <si>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</si>
  <si>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</si>
  <si>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</si>
  <si>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</si>
  <si>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</si>
  <si>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</si>
  <si>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</si>
  <si>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</si>
  <si>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</si>
  <si>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</si>
  <si>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</si>
  <si>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</si>
  <si>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</si>
  <si>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</si>
  <si>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</si>
  <si>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</si>
  <si>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</si>
  <si>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</si>
  <si>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</si>
  <si>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</si>
  <si>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</si>
  <si>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</si>
  <si>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</si>
  <si>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</si>
  <si>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</si>
  <si>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</si>
  <si>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</si>
  <si>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</si>
  <si>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</si>
  <si>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</si>
  <si>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</si>
  <si>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</si>
  <si>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</si>
  <si>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</si>
  <si>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</si>
  <si>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</si>
  <si>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</si>
  <si>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</si>
  <si>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</si>
  <si>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</si>
  <si>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</si>
  <si>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</si>
  <si>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</si>
  <si>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</si>
  <si>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</si>
  <si>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</si>
  <si>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</si>
  <si>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</si>
  <si>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</si>
  <si>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</si>
  <si>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</si>
  <si>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</si>
  <si>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</si>
  <si>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</si>
  <si>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</si>
  <si>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</si>
  <si>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</si>
  <si>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</si>
  <si>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</si>
  <si>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</si>
  <si>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</si>
  <si>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</si>
  <si>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</si>
  <si>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</si>
  <si>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</si>
  <si>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</si>
  <si>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</si>
  <si>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</si>
  <si>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</si>
  <si>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</si>
  <si>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</si>
  <si>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</si>
  <si>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</si>
  <si>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</si>
  <si>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</si>
  <si>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</si>
  <si>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</si>
  <si>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</si>
  <si>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</si>
  <si>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</si>
  <si>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</si>
  <si>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</si>
  <si>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</si>
  <si>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</si>
  <si>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</si>
  <si>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</si>
  <si>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</si>
  <si>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</si>
  <si>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</si>
  <si>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</si>
  <si>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</si>
  <si>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</si>
  <si>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</si>
  <si>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</si>
  <si>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</si>
  <si>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</si>
  <si>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</si>
  <si>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</si>
  <si>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</si>
  <si>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</si>
  <si>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</si>
  <si>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</si>
  <si>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</si>
  <si>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</si>
  <si>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</si>
  <si>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</si>
  <si>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</si>
  <si>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</si>
  <si>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</si>
  <si>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</si>
  <si>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</si>
  <si>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</si>
  <si>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</si>
  <si>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</si>
  <si>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</si>
  <si>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</si>
  <si>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</si>
  <si>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</si>
  <si>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</si>
  <si>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</si>
  <si>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</si>
  <si>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</si>
  <si>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</si>
  <si>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</si>
  <si>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</si>
  <si>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</si>
  <si>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</si>
  <si>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</si>
  <si>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</si>
  <si>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</si>
  <si>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</si>
  <si>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</si>
  <si>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</si>
  <si>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</si>
  <si>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</si>
  <si>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</si>
  <si>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</si>
  <si>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</si>
  <si>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</si>
  <si>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</si>
  <si>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</si>
  <si>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</si>
  <si>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</si>
  <si>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</si>
  <si>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</si>
  <si>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</si>
  <si>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</si>
  <si>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</si>
  <si>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</si>
  <si>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</si>
  <si>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</si>
  <si>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</si>
  <si>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</si>
  <si>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</si>
  <si>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</si>
  <si>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</si>
  <si>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</si>
  <si>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</si>
  <si>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</si>
  <si>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</si>
  <si>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</si>
  <si>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</si>
  <si>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</si>
  <si>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</si>
  <si>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</si>
  <si>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</si>
  <si>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</si>
  <si>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</si>
  <si>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</si>
  <si>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</si>
  <si>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</si>
  <si>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</si>
  <si>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</si>
  <si>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</si>
  <si>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</si>
  <si>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</si>
  <si>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</si>
  <si>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</si>
  <si>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</si>
  <si>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</si>
  <si>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</si>
  <si>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</si>
  <si>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</si>
  <si>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</si>
  <si>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</si>
  <si>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</si>
  <si>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</si>
  <si>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</si>
  <si>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</si>
  <si>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</si>
  <si>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</si>
  <si>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</si>
  <si>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</si>
  <si>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</si>
  <si>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</si>
  <si>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</si>
  <si>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</si>
  <si>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</si>
  <si>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</si>
  <si>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</si>
  <si>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</si>
  <si>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</si>
  <si>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</si>
  <si>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</si>
  <si>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</si>
  <si>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</si>
  <si>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</si>
  <si>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</si>
  <si>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</si>
  <si>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</si>
  <si>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</si>
  <si>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</si>
  <si>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</si>
  <si>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</si>
  <si>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</si>
  <si>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</si>
  <si>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</si>
  <si>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</si>
  <si>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</si>
  <si>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</si>
  <si>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</si>
  <si>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</si>
  <si>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</si>
  <si>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</si>
  <si>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</si>
  <si>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</si>
  <si>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</si>
  <si>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</si>
  <si>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</si>
  <si>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</si>
  <si>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</si>
  <si>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</si>
  <si>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</si>
  <si>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</si>
  <si>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</si>
  <si>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</si>
  <si>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</si>
  <si>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</si>
  <si>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</si>
  <si>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</si>
  <si>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</si>
  <si>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</si>
  <si>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</si>
  <si>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</si>
  <si>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</si>
  <si>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</si>
  <si>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</si>
  <si>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</si>
  <si>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</si>
  <si>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</si>
  <si>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</si>
  <si>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</si>
  <si>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</si>
  <si>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</si>
  <si>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</si>
  <si>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</si>
  <si>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</si>
  <si>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</si>
  <si>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</si>
  <si>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</si>
  <si>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</si>
  <si>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</si>
  <si>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</si>
  <si>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</si>
  <si>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</si>
  <si>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</si>
  <si>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</si>
  <si>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</si>
  <si>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</si>
  <si>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</si>
  <si>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</si>
  <si>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</si>
  <si>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</si>
  <si>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</si>
  <si>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</si>
  <si>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</si>
  <si>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</si>
  <si>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</si>
  <si>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</si>
  <si>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</si>
  <si>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</si>
  <si>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</si>
  <si>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</si>
  <si>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</si>
  <si>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</si>
  <si>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</si>
  <si>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</si>
  <si>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</si>
  <si>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</si>
  <si>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</si>
  <si>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</si>
  <si>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</si>
  <si>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</si>
  <si>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</si>
  <si>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</si>
  <si>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</si>
  <si>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</si>
  <si>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</si>
  <si>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</si>
  <si>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</si>
  <si>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</si>
  <si>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</si>
  <si>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</si>
  <si>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</si>
  <si>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</si>
  <si>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</si>
  <si>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</si>
  <si>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</si>
  <si>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</si>
  <si>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</si>
  <si>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</si>
  <si>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</si>
  <si>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</si>
  <si>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</si>
  <si>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</si>
  <si>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</si>
  <si>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</si>
  <si>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</si>
  <si>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</si>
  <si>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</si>
  <si>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</si>
  <si>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</si>
  <si>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</si>
  <si>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</si>
  <si>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</si>
  <si>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</si>
  <si>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</si>
  <si>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</si>
  <si>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</si>
  <si>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</si>
  <si>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</si>
  <si>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</si>
  <si>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</si>
  <si>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</si>
  <si>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</si>
  <si>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</si>
  <si>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</si>
  <si>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</si>
  <si>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</si>
  <si>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</si>
  <si>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</si>
  <si>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</si>
  <si>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</si>
  <si>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</si>
  <si>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</si>
  <si>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</si>
  <si>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</si>
  <si>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</si>
  <si>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</si>
  <si>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</si>
  <si>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</si>
  <si>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</si>
  <si>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</si>
  <si>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</si>
  <si>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</si>
  <si>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</si>
  <si>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</si>
  <si>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</si>
  <si>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</si>
  <si>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</si>
  <si>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</si>
  <si>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</si>
  <si>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</si>
  <si>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</si>
  <si>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</si>
  <si>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</si>
  <si>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</si>
  <si>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</si>
  <si>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</si>
  <si>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</si>
  <si>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</si>
  <si>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</si>
  <si>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</si>
  <si>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</si>
  <si>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</si>
  <si>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</si>
  <si>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</si>
  <si>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</si>
  <si>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</si>
  <si>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</si>
  <si>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</si>
  <si>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</si>
  <si>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</si>
  <si>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</si>
  <si>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</si>
  <si>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</si>
  <si>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</si>
  <si>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</si>
  <si>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</si>
  <si>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</si>
  <si>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</si>
  <si>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</si>
  <si>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</si>
  <si>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</si>
  <si>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</si>
  <si>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</si>
  <si>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</si>
  <si>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</si>
  <si>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</si>
  <si>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</si>
  <si>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</si>
  <si>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</si>
  <si>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</si>
  <si>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</si>
  <si>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</si>
  <si>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</si>
  <si>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</si>
  <si>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</si>
  <si>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</si>
  <si>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</si>
  <si>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</si>
  <si>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</si>
  <si>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</si>
  <si>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</si>
  <si>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</si>
  <si>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</si>
  <si>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</si>
  <si>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</si>
  <si>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</si>
  <si>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</si>
  <si>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</si>
  <si>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</si>
  <si>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</si>
  <si>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</si>
  <si>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</si>
  <si>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</si>
  <si>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</si>
  <si>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</si>
  <si>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</si>
  <si>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</si>
  <si>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</si>
  <si>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</si>
  <si>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</si>
  <si>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</si>
  <si>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</si>
  <si>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</si>
  <si>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</si>
  <si>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</si>
  <si>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</si>
  <si>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</si>
  <si>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</si>
  <si>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</si>
  <si>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</si>
  <si>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</si>
  <si>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</si>
  <si>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</si>
  <si>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</si>
  <si>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</si>
  <si>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</si>
  <si>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</si>
  <si>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</si>
  <si>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</si>
  <si>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</si>
  <si>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</si>
  <si>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</si>
  <si>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</si>
  <si>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</si>
  <si>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</si>
  <si>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</si>
  <si>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</si>
  <si>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</si>
  <si>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</si>
  <si>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</si>
  <si>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</si>
  <si>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</si>
  <si>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</si>
  <si>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</si>
  <si>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</si>
  <si>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</si>
  <si>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</si>
  <si>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</si>
  <si>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</si>
  <si>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</si>
  <si>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</si>
  <si>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</si>
  <si>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</si>
  <si>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</si>
  <si>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</si>
  <si>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</si>
  <si>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</si>
  <si>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</si>
  <si>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</si>
  <si>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</si>
  <si>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</si>
  <si>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</si>
  <si>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</si>
  <si>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</si>
  <si>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</si>
  <si>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</si>
  <si>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</si>
  <si>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</si>
  <si>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</si>
  <si>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</si>
  <si>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</si>
  <si>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</si>
  <si>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</si>
  <si>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</si>
  <si>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</si>
  <si>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</si>
  <si>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</si>
  <si>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</si>
  <si>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</si>
  <si>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</si>
  <si>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</si>
  <si>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</si>
  <si>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</si>
  <si>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</si>
  <si>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</si>
  <si>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</si>
  <si>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</si>
  <si>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</si>
  <si>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</si>
  <si>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</si>
  <si>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</si>
  <si>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</si>
  <si>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</si>
  <si>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</si>
  <si>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</si>
  <si>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</si>
  <si>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</si>
  <si>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</si>
  <si>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</si>
  <si>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</si>
  <si>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</si>
  <si>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</si>
  <si>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</si>
  <si>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</si>
  <si>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</si>
  <si>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</si>
  <si>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</si>
  <si>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</si>
  <si>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</si>
  <si>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</si>
  <si>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</si>
  <si>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</si>
  <si>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</si>
  <si>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</si>
  <si>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</si>
  <si>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</si>
  <si>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</si>
  <si>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</si>
  <si>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</si>
  <si>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</si>
  <si>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</si>
  <si>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</si>
  <si>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</si>
  <si>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</si>
  <si>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</si>
  <si>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</si>
  <si>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</si>
  <si>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</si>
  <si>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</si>
  <si>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</si>
  <si>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</si>
  <si>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</si>
  <si>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</si>
  <si>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</si>
  <si>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</si>
  <si>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</si>
  <si>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</si>
  <si>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</si>
  <si>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</si>
  <si>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</si>
  <si>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</si>
  <si>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</si>
  <si>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</si>
  <si>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</si>
  <si>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</si>
  <si>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</si>
  <si>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</si>
  <si>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</si>
  <si>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</si>
  <si>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</si>
  <si>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</si>
  <si>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</si>
  <si>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</si>
  <si>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</si>
  <si>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</si>
  <si>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</si>
  <si>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</si>
  <si>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</si>
  <si>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</si>
  <si>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</si>
  <si>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</si>
  <si>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</si>
  <si>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</si>
  <si>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</si>
  <si>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</si>
  <si>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</si>
  <si>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</si>
  <si>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</si>
  <si>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</si>
  <si>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</si>
  <si>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</si>
  <si>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</si>
  <si>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</si>
  <si>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</si>
  <si>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</si>
  <si>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</si>
  <si>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</si>
  <si>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</si>
  <si>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</si>
  <si>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</si>
  <si>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</si>
  <si>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</si>
  <si>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</si>
  <si>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</si>
  <si>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</si>
  <si>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</si>
  <si>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</si>
  <si>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</si>
  <si>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</si>
  <si>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</si>
  <si>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</si>
  <si>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</si>
  <si>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</si>
  <si>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</si>
  <si>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</si>
  <si>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</si>
  <si>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</si>
  <si>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</si>
  <si>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</si>
  <si>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</si>
  <si>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</si>
  <si>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</si>
  <si>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</si>
  <si>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</si>
  <si>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</si>
  <si>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</si>
  <si>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</si>
  <si>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</si>
  <si>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</si>
  <si>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</si>
  <si>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</si>
  <si>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</si>
  <si>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</si>
  <si>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</si>
  <si>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</si>
  <si>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</si>
  <si>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</si>
  <si>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</si>
  <si>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</si>
  <si>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</si>
  <si>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</si>
  <si>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</si>
  <si>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</si>
  <si>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</si>
  <si>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</si>
  <si>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</si>
  <si>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</si>
  <si>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</si>
  <si>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</si>
  <si>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</si>
  <si>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</si>
  <si>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</si>
  <si>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</si>
  <si>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</si>
  <si>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</si>
  <si>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</si>
  <si>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</si>
  <si>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</si>
  <si>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</si>
  <si>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</si>
  <si>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</si>
  <si>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</si>
  <si>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</si>
  <si>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</si>
  <si>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</si>
  <si>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</si>
  <si>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</si>
  <si>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</si>
  <si>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</si>
  <si>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</si>
  <si>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</si>
  <si>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</si>
  <si>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</si>
  <si>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</si>
  <si>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</si>
  <si>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</si>
  <si>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</si>
  <si>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</si>
  <si>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</si>
  <si>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</si>
  <si>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</si>
  <si>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</si>
  <si>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</si>
  <si>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</si>
  <si>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</si>
  <si>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</si>
  <si>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</si>
  <si>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</si>
  <si>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</si>
  <si>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</si>
  <si>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</si>
  <si>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</si>
  <si>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</si>
  <si>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</si>
  <si>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</si>
  <si>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</si>
  <si>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</si>
  <si>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</si>
  <si>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</si>
  <si>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</si>
  <si>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</si>
  <si>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</si>
  <si>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</si>
  <si>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</si>
  <si>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</si>
  <si>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</si>
  <si>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</si>
  <si>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</si>
  <si>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</si>
  <si>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</si>
  <si>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</si>
  <si>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</si>
  <si>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</si>
  <si>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</si>
  <si>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</si>
  <si>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</si>
  <si>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</si>
  <si>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</si>
  <si>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</si>
  <si>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</si>
  <si>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</si>
  <si>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</si>
  <si>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</si>
  <si>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</si>
  <si>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</si>
  <si>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</si>
  <si>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</si>
  <si>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</si>
  <si>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</si>
  <si>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</si>
  <si>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</si>
  <si>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</si>
  <si>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</si>
  <si>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</si>
  <si>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</si>
  <si>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</si>
  <si>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</si>
  <si>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</si>
  <si>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</si>
  <si>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</si>
  <si>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</si>
  <si>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</si>
  <si>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</si>
  <si>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</si>
  <si>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</si>
  <si>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</si>
  <si>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</si>
  <si>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</si>
  <si>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</si>
  <si>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</si>
  <si>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</si>
  <si>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</si>
  <si>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</si>
  <si>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</si>
  <si>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</si>
  <si>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</si>
  <si>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</si>
  <si>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</si>
  <si>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</si>
  <si>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</si>
  <si>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</si>
  <si>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</si>
  <si>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</si>
  <si>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</si>
  <si>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</si>
  <si>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</si>
  <si>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</si>
  <si>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</si>
  <si>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</si>
  <si>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</si>
  <si>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</si>
  <si>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</si>
  <si>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</si>
  <si>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</si>
  <si>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</si>
  <si>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</si>
  <si>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</si>
  <si>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</si>
  <si>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</si>
  <si>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</si>
  <si>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</si>
  <si>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</si>
  <si>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</si>
  <si>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</si>
  <si>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</si>
  <si>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</si>
  <si>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</si>
  <si>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</si>
  <si>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</si>
  <si>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</si>
  <si>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</si>
  <si>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</si>
  <si>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</si>
  <si>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</si>
  <si>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</si>
  <si>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</si>
  <si>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</si>
  <si>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</si>
  <si>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</si>
  <si>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</si>
  <si>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</si>
  <si>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</si>
  <si>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</si>
  <si>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</si>
  <si>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</si>
  <si>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</si>
  <si>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</si>
  <si>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</si>
  <si>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</si>
  <si>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</si>
  <si>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</si>
  <si>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</si>
  <si>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</si>
  <si>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</si>
  <si>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</si>
  <si>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</si>
  <si>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</si>
  <si>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</si>
  <si>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</si>
  <si>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</si>
  <si>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</si>
  <si>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</si>
  <si>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</si>
  <si>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</si>
  <si>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</si>
  <si>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</si>
  <si>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</si>
  <si>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</si>
  <si>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</si>
  <si>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</si>
  <si>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</si>
  <si>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</si>
  <si>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</si>
  <si>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</si>
  <si>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</si>
  <si>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</si>
  <si>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</si>
  <si>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</si>
  <si>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</si>
  <si>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</si>
  <si>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</si>
  <si>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</si>
  <si>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</si>
  <si>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</si>
  <si>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</si>
  <si>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</si>
  <si>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</si>
  <si>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</si>
  <si>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</si>
  <si>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</si>
  <si>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</si>
  <si>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</si>
  <si>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</si>
  <si>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</si>
  <si>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</si>
  <si>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</si>
  <si>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</si>
  <si>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</si>
  <si>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</si>
  <si>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</si>
  <si>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</si>
  <si>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</si>
  <si>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</si>
  <si>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</si>
  <si>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</si>
  <si>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</si>
  <si>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</si>
  <si>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</si>
  <si>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</si>
  <si>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</si>
  <si>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</si>
  <si>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</si>
  <si>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</si>
  <si>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</si>
  <si>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</si>
  <si>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</si>
  <si>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</si>
  <si>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</si>
  <si>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</si>
  <si>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</si>
  <si>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</si>
  <si>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</si>
  <si>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</si>
  <si>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</si>
  <si>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</si>
  <si>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</si>
  <si>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</si>
  <si>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</si>
  <si>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</si>
  <si>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</si>
  <si>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</si>
  <si>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</si>
  <si>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</si>
  <si>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</si>
  <si>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</si>
  <si>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</si>
  <si>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</si>
  <si>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</si>
  <si>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</si>
  <si>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</si>
  <si>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</si>
  <si>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</si>
  <si>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</si>
  <si>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</si>
  <si>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</si>
  <si>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</si>
  <si>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</si>
  <si>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</si>
  <si>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</si>
  <si>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</si>
  <si>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</si>
  <si>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</si>
  <si>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</si>
  <si>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</si>
  <si>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</si>
  <si>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</si>
  <si>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</si>
  <si>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</si>
  <si>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</si>
  <si>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</si>
  <si>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</si>
  <si>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</si>
  <si>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</si>
  <si>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</si>
  <si>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</si>
  <si>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</si>
  <si>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</si>
  <si>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</si>
  <si>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</si>
  <si>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</si>
  <si>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</si>
  <si>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</si>
  <si>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</si>
  <si>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</si>
  <si>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</si>
  <si>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</si>
  <si>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</si>
  <si>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</si>
  <si>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</si>
  <si>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</si>
  <si>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</si>
  <si>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</si>
  <si>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</si>
  <si>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</si>
  <si>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</si>
  <si>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</si>
  <si>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</si>
  <si>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</si>
  <si>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</si>
  <si>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</si>
  <si>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</si>
  <si>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</si>
  <si>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</si>
  <si>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</si>
  <si>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</si>
  <si>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</si>
  <si>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</si>
  <si>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</si>
  <si>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</si>
  <si>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</si>
  <si>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</si>
  <si>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</si>
  <si>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</si>
  <si>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</si>
  <si>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</si>
  <si>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</si>
  <si>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</si>
  <si>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</si>
  <si>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</si>
  <si>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</si>
  <si>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</si>
  <si>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</si>
  <si>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</si>
  <si>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</si>
  <si>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</si>
  <si>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</si>
  <si>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</si>
  <si>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</si>
  <si>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</si>
  <si>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</si>
  <si>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</si>
  <si>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</si>
  <si>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</si>
  <si>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</si>
  <si>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</si>
  <si>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</si>
  <si>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</si>
  <si>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</si>
  <si>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</si>
  <si>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</si>
  <si>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</si>
  <si>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</si>
  <si>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</si>
  <si>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</si>
  <si>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</si>
  <si>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</si>
  <si>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</si>
  <si>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</si>
  <si>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</si>
  <si>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</si>
  <si>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</si>
  <si>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</si>
  <si>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</si>
  <si>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</si>
  <si>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</si>
  <si>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</si>
  <si>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</si>
  <si>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</si>
  <si>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</si>
  <si>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</si>
  <si>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</si>
  <si>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</si>
  <si>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</si>
  <si>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</si>
  <si>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</si>
  <si>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</si>
  <si>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</si>
  <si>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</si>
  <si>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</si>
  <si>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</si>
  <si>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</si>
  <si>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</si>
  <si>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</si>
  <si>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</si>
  <si>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</si>
  <si>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</si>
  <si>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</si>
  <si>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</si>
  <si>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</si>
  <si>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</si>
  <si>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</si>
  <si>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</si>
  <si>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</si>
  <si>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</si>
  <si>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</si>
  <si>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</si>
  <si>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</si>
  <si>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</si>
  <si>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</si>
  <si>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</si>
  <si>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</si>
  <si>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</si>
  <si>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</si>
  <si>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</si>
  <si>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</si>
  <si>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</si>
  <si>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</si>
  <si>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</si>
  <si>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</si>
  <si>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</si>
  <si>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</si>
  <si>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</si>
  <si>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</si>
  <si>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</si>
  <si>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</si>
  <si>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</si>
  <si>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</si>
  <si>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</si>
  <si>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</si>
  <si>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</si>
  <si>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</si>
  <si>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</si>
  <si>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</si>
  <si>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</si>
  <si>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</si>
  <si>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</si>
  <si>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</si>
  <si>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</si>
  <si>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</si>
  <si>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</si>
  <si>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</si>
  <si>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</si>
  <si>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</si>
  <si>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</si>
  <si>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</si>
  <si>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</si>
  <si>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</si>
  <si>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</si>
  <si>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</si>
  <si>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</si>
  <si>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</si>
  <si>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</si>
  <si>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</si>
  <si>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</si>
  <si>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</si>
  <si>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</si>
  <si>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</si>
  <si>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</si>
  <si>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</si>
  <si>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</si>
  <si>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</si>
  <si>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</si>
  <si>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</si>
  <si>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</si>
  <si>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</si>
  <si>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</si>
  <si>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</si>
  <si>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</si>
  <si>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</si>
  <si>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</si>
  <si>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</si>
  <si>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</si>
  <si>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</si>
  <si>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</si>
  <si>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</si>
  <si>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</si>
  <si>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</si>
  <si>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</si>
  <si>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</si>
  <si>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</si>
  <si>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</si>
  <si>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</si>
  <si>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</si>
  <si>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</si>
  <si>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</si>
  <si>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</si>
  <si>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</si>
  <si>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</si>
  <si>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</si>
  <si>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</si>
  <si>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</si>
  <si>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</si>
  <si>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</si>
  <si>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</si>
  <si>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</si>
  <si>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</si>
  <si>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</si>
  <si>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</si>
  <si>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</si>
  <si>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</si>
  <si>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</si>
  <si>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</si>
  <si>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</si>
  <si>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</si>
  <si>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</si>
  <si>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</si>
  <si>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</si>
  <si>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</si>
  <si>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</si>
  <si>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</si>
  <si>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</si>
  <si>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</si>
  <si>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</si>
  <si>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</si>
  <si>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</si>
  <si>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</si>
  <si>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</si>
  <si>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</si>
  <si>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</si>
  <si>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</si>
  <si>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</si>
  <si>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</si>
  <si>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</si>
  <si>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</si>
  <si>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</si>
  <si>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</si>
  <si>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</si>
  <si>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</si>
  <si>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</si>
  <si>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</si>
  <si>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</si>
  <si>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</si>
  <si>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</si>
  <si>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</si>
  <si>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</si>
  <si>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</si>
  <si>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</si>
  <si>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</si>
  <si>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</si>
  <si>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</si>
  <si>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</si>
  <si>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</si>
  <si>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</si>
  <si>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</si>
  <si>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</si>
  <si>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</si>
  <si>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</si>
  <si>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</si>
  <si>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</si>
  <si>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</si>
  <si>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</si>
  <si>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</si>
  <si>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</si>
  <si>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</si>
  <si>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</si>
  <si>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</si>
  <si>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</si>
  <si>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</si>
  <si>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</si>
  <si>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</si>
  <si>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</si>
  <si>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</si>
  <si>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</si>
  <si>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</si>
  <si>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</si>
  <si>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</si>
  <si>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</si>
  <si>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</si>
  <si>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</si>
  <si>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</si>
  <si>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</si>
  <si>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</si>
  <si>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</si>
  <si>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</si>
  <si>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</si>
  <si>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</si>
  <si>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</si>
  <si>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</si>
  <si>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</si>
  <si>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</si>
  <si>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</si>
  <si>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</si>
  <si>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</si>
  <si>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</si>
  <si>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</si>
  <si>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</si>
  <si>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</si>
  <si>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</si>
  <si>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</si>
  <si>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</si>
  <si>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</si>
  <si>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</si>
  <si>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</si>
  <si>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</si>
  <si>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</si>
  <si>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</si>
  <si>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</si>
  <si>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</si>
  <si>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</si>
  <si>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</si>
  <si>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</si>
  <si>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</si>
  <si>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</si>
  <si>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</si>
  <si>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</si>
  <si>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</si>
  <si>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</si>
  <si>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</si>
  <si>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</si>
  <si>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</si>
  <si>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</si>
  <si>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</si>
  <si>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</si>
  <si>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</si>
  <si>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</si>
  <si>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</si>
  <si>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</si>
  <si>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</si>
  <si>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</si>
  <si>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</si>
  <si>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</si>
  <si>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</si>
  <si>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</si>
  <si>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</si>
  <si>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</si>
  <si>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</si>
  <si>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</si>
  <si>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</si>
  <si>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</si>
  <si>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</si>
  <si>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</si>
  <si>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</si>
  <si>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</si>
  <si>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</si>
  <si>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</si>
  <si>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</si>
  <si>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</si>
  <si>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</si>
  <si>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</si>
  <si>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</si>
  <si>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</si>
  <si>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</si>
  <si>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</si>
  <si>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</si>
  <si>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</si>
  <si>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</si>
  <si>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</si>
  <si>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</si>
  <si>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</si>
  <si>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</si>
  <si>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</si>
  <si>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</si>
  <si>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</si>
  <si>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</si>
  <si>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</si>
  <si>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</si>
  <si>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</si>
  <si>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</si>
  <si>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</si>
  <si>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</si>
  <si>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</si>
  <si>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</si>
  <si>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</si>
  <si>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</si>
  <si>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</si>
  <si>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</si>
  <si>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</si>
  <si>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</si>
  <si>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</si>
  <si>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</si>
  <si>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</si>
  <si>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</si>
  <si>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</si>
  <si>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</si>
  <si>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</si>
  <si>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</si>
  <si>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</si>
  <si>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</si>
  <si>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</si>
  <si>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</si>
  <si>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</si>
  <si>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</si>
  <si>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</si>
  <si>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</si>
  <si>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</si>
  <si>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</si>
  <si>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</si>
  <si>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</si>
  <si>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</si>
  <si>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</si>
  <si>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</si>
  <si>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</si>
  <si>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</si>
  <si>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</si>
  <si>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</si>
  <si>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</si>
  <si>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</si>
  <si>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</si>
  <si>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</si>
  <si>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</si>
  <si>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</si>
  <si>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</si>
  <si>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</si>
  <si>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</si>
  <si>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</si>
  <si>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</si>
  <si>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</si>
  <si>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</si>
  <si>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</si>
  <si>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</si>
  <si>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</si>
  <si>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</si>
  <si>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</si>
  <si>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</si>
  <si>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</si>
  <si>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</si>
  <si>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</si>
  <si>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</si>
  <si>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</si>
  <si>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</si>
  <si>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</si>
  <si>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</si>
  <si>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</si>
  <si>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</si>
  <si>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</si>
  <si>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</si>
  <si>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</si>
  <si>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</si>
  <si>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</si>
  <si>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</si>
  <si>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</si>
  <si>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</si>
  <si>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</si>
  <si>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</si>
  <si>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</si>
  <si>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</si>
  <si>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</si>
  <si>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</si>
  <si>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</si>
  <si>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</si>
  <si>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</si>
  <si>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</si>
  <si>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</si>
  <si>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</si>
  <si>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</si>
  <si>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</si>
  <si>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</si>
  <si>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</si>
  <si>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</si>
  <si>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</si>
  <si>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</si>
  <si>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</si>
  <si>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</si>
  <si>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</si>
  <si>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</si>
  <si>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</si>
  <si>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</si>
  <si>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</si>
  <si>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</si>
  <si>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</si>
  <si>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</si>
  <si>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</si>
  <si>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</si>
  <si>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</si>
  <si>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</si>
  <si>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</si>
  <si>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</si>
  <si>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</si>
  <si>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</si>
  <si>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</si>
  <si>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</si>
  <si>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</si>
  <si>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</si>
  <si>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</si>
  <si>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</si>
  <si>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</si>
  <si>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</si>
  <si>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</si>
  <si>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</si>
  <si>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</si>
  <si>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</si>
  <si>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</si>
  <si>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</si>
  <si>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</si>
  <si>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</si>
  <si>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</si>
  <si>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</si>
  <si>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</si>
  <si>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</si>
  <si>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</si>
  <si>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</si>
  <si>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</si>
  <si>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</si>
  <si>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</si>
  <si>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</si>
  <si>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</si>
  <si>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</si>
  <si>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</si>
  <si>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</si>
  <si>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</si>
  <si>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</si>
  <si>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</si>
  <si>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</si>
  <si>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</si>
  <si>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</si>
  <si>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</si>
  <si>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</si>
  <si>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</si>
  <si>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</si>
  <si>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</si>
  <si>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</si>
  <si>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</si>
  <si>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</si>
  <si>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</si>
  <si>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</si>
  <si>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</si>
  <si>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</si>
  <si>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</si>
  <si>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</si>
  <si>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</si>
  <si>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</si>
  <si>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</si>
  <si>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</si>
  <si>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</si>
  <si>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</si>
  <si>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</si>
  <si>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</si>
  <si>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</si>
  <si>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</si>
  <si>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</si>
  <si>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</si>
  <si>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</si>
  <si>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</si>
  <si>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</si>
  <si>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</si>
  <si>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</si>
  <si>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</si>
  <si>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</si>
  <si>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</si>
  <si>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</si>
  <si>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</si>
  <si>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</si>
  <si>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</si>
  <si>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</si>
  <si>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</si>
  <si>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</si>
  <si>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</si>
  <si>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</si>
  <si>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</si>
  <si>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</si>
  <si>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</si>
  <si>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</si>
  <si>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</si>
  <si>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</si>
  <si>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</si>
  <si>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</si>
  <si>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</si>
  <si>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</si>
  <si>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</si>
  <si>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</si>
  <si>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</si>
  <si>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</si>
  <si>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</si>
  <si>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</si>
  <si>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</si>
  <si>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</si>
  <si>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</si>
  <si>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</si>
  <si>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</si>
  <si>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</si>
  <si>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</si>
  <si>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</si>
  <si>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</si>
  <si>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</si>
  <si>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</si>
  <si>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</si>
  <si>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</si>
  <si>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</si>
  <si>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</si>
  <si>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</si>
  <si>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</si>
  <si>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</si>
  <si>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</si>
  <si>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</si>
  <si>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</si>
  <si>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</si>
  <si>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</si>
  <si>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</si>
  <si>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</si>
  <si>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</si>
  <si>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</si>
  <si>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</si>
  <si>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</si>
  <si>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</si>
  <si>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</si>
  <si>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</si>
  <si>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</si>
  <si>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</si>
  <si>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</si>
  <si>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</si>
  <si>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</si>
  <si>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</si>
  <si>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</si>
  <si>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</si>
  <si>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</si>
  <si>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</si>
  <si>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</si>
  <si>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</si>
  <si>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</si>
  <si>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</si>
  <si>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</si>
  <si>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</si>
  <si>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</si>
  <si>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</si>
  <si>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</si>
  <si>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</si>
  <si>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</si>
  <si>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</si>
  <si>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</si>
  <si>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</si>
  <si>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</si>
  <si>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</si>
  <si>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</si>
  <si>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</si>
  <si>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</si>
  <si>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</si>
  <si>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</si>
  <si>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</si>
  <si>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</si>
  <si>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</si>
  <si>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</si>
  <si>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</si>
  <si>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</si>
  <si>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</si>
  <si>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</si>
  <si>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</si>
  <si>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</si>
  <si>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</si>
  <si>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</si>
  <si>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</si>
  <si>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</si>
  <si>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</si>
  <si>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</si>
  <si>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</si>
  <si>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</si>
  <si>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</si>
  <si>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</si>
  <si>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</si>
  <si>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</si>
  <si>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</si>
  <si>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</si>
  <si>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</si>
  <si>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</si>
  <si>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</si>
  <si>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</si>
  <si>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</si>
  <si>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</si>
  <si>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</si>
  <si>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</si>
  <si>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</si>
  <si>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</si>
  <si>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</si>
  <si>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</si>
  <si>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</si>
  <si>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</si>
  <si>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</si>
  <si>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</si>
  <si>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</si>
  <si>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</si>
  <si>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</si>
  <si>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</si>
  <si>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</si>
  <si>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</si>
  <si>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</si>
  <si>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</si>
  <si>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</si>
  <si>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</si>
  <si>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</si>
  <si>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</si>
  <si>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</si>
  <si>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</si>
  <si>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</si>
  <si>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</si>
  <si>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</si>
  <si>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</si>
  <si>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</si>
  <si>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</si>
  <si>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</si>
  <si>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</si>
  <si>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</si>
  <si>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</si>
  <si>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</si>
  <si>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</si>
  <si>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</si>
  <si>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</si>
  <si>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</si>
  <si>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</si>
  <si>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</si>
  <si>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</si>
  <si>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</si>
  <si>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</si>
  <si>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</si>
  <si>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</si>
  <si>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</si>
  <si>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</si>
  <si>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</si>
  <si>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</si>
  <si>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</si>
  <si>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</si>
  <si>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</si>
  <si>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</si>
  <si>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</si>
  <si>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</si>
  <si>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</si>
  <si>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</si>
  <si>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</si>
  <si>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</si>
  <si>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</si>
  <si>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</si>
  <si>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</si>
  <si>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</si>
  <si>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</si>
  <si>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</si>
  <si>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</si>
  <si>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</si>
  <si>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</si>
  <si>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</si>
  <si>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</si>
  <si>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</si>
  <si>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</si>
  <si>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</si>
  <si>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</si>
  <si>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</si>
  <si>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</si>
  <si>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</si>
  <si>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</si>
  <si>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</si>
  <si>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</si>
  <si>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</si>
  <si>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</si>
  <si>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</si>
  <si>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</si>
  <si>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</si>
  <si>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</si>
  <si>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</si>
  <si>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</si>
  <si>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</si>
  <si>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</si>
  <si>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</si>
  <si>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</si>
  <si>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</si>
  <si>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</si>
  <si>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</si>
  <si>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</si>
  <si>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</si>
  <si>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</si>
  <si>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</si>
  <si>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</si>
  <si>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</si>
  <si>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</si>
  <si>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</si>
  <si>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</si>
  <si>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</si>
  <si>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</si>
  <si>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</si>
  <si>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</si>
  <si>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</si>
  <si>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</si>
  <si>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</si>
  <si>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</si>
  <si>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</si>
  <si>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</si>
  <si>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</si>
  <si>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</si>
  <si>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</si>
  <si>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</si>
  <si>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</si>
  <si>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</si>
  <si>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</si>
  <si>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</si>
  <si>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</si>
  <si>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</si>
  <si>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</si>
  <si>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</si>
  <si>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</si>
  <si>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</si>
  <si>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</si>
  <si>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</si>
  <si>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</si>
  <si>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</si>
  <si>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</si>
  <si>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</si>
  <si>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</si>
  <si>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</si>
  <si>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</si>
  <si>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</si>
  <si>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</si>
  <si>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</si>
  <si>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</si>
  <si>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</si>
  <si>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</si>
  <si>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</si>
  <si>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</si>
  <si>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</si>
  <si>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</si>
  <si>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</si>
  <si>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</si>
  <si>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</si>
  <si>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</si>
  <si>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</si>
  <si>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</si>
  <si>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</si>
  <si>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</si>
  <si>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</si>
  <si>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</si>
  <si>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</si>
  <si>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</si>
  <si>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</si>
  <si>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</si>
  <si>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</si>
  <si>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</si>
  <si>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</si>
  <si>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</si>
  <si>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</si>
  <si>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</si>
  <si>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</si>
  <si>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</si>
  <si>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</si>
  <si>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</si>
  <si>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</si>
  <si>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</si>
  <si>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</si>
  <si>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</si>
  <si>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</si>
  <si>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</si>
  <si>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</si>
  <si>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</si>
  <si>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</si>
  <si>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</si>
  <si>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</si>
  <si>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</si>
  <si>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</si>
  <si>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</si>
  <si>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</si>
  <si>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</si>
  <si>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</si>
  <si>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</si>
  <si>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</si>
  <si>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</si>
  <si>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</si>
  <si>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</si>
  <si>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</si>
  <si>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</si>
  <si>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</si>
  <si>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</si>
  <si>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</si>
  <si>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</si>
  <si>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</si>
  <si>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</si>
  <si>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</si>
  <si>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</si>
  <si>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</si>
  <si>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</si>
  <si>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</si>
  <si>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</si>
  <si>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</si>
  <si>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</si>
  <si>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</si>
  <si>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</si>
  <si>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</si>
  <si>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</si>
  <si>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</si>
  <si>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</si>
  <si>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</si>
  <si>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</si>
  <si>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</si>
  <si>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</si>
  <si>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</si>
  <si>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</si>
  <si>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</si>
  <si>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</si>
  <si>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</si>
  <si>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</si>
  <si>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</si>
  <si>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</si>
  <si>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</si>
  <si>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</si>
  <si>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</si>
  <si>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</si>
  <si>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</si>
  <si>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</si>
  <si>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</si>
  <si>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</si>
  <si>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</si>
  <si>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</si>
  <si>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</si>
  <si>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</si>
  <si>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</si>
  <si>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</si>
  <si>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</si>
  <si>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</si>
  <si>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</si>
  <si>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</si>
  <si>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</si>
  <si>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</si>
  <si>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</si>
  <si>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</si>
  <si>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</si>
  <si>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</si>
  <si>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</si>
  <si>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</si>
  <si>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</si>
  <si>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</si>
  <si>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</si>
  <si>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</si>
  <si>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</si>
  <si>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</si>
  <si>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</si>
  <si>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</si>
  <si>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</si>
  <si>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</si>
  <si>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</si>
  <si>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</si>
  <si>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</si>
  <si>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</si>
  <si>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</si>
  <si>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</si>
  <si>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</si>
  <si>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</si>
  <si>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</si>
  <si>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</si>
  <si>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</si>
  <si>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</si>
  <si>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</si>
  <si>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</si>
  <si>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</si>
  <si>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</si>
  <si>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</si>
  <si>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</si>
  <si>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</si>
  <si>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</si>
  <si>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</si>
  <si>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</si>
  <si>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</si>
  <si>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</si>
  <si>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</si>
  <si>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</si>
  <si>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</si>
  <si>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</si>
  <si>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</si>
  <si>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</si>
  <si>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</si>
  <si>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</si>
  <si>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</si>
  <si>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</si>
  <si>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</si>
  <si>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</si>
  <si>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</si>
  <si>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</si>
  <si>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</si>
  <si>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</si>
  <si>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</si>
  <si>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</si>
  <si>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</si>
  <si>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</si>
  <si>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</si>
  <si>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</si>
  <si>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</si>
  <si>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</si>
  <si>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</si>
  <si>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</si>
  <si>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</si>
  <si>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</si>
  <si>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</si>
  <si>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</si>
  <si>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</si>
  <si>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</si>
  <si>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</si>
  <si>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</si>
  <si>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</si>
  <si>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</si>
  <si>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</si>
  <si>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</si>
  <si>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</si>
  <si>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</si>
  <si>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</si>
  <si>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</si>
  <si>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</si>
  <si>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</si>
  <si>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</si>
  <si>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</si>
  <si>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</si>
  <si>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</si>
  <si>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</si>
  <si>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</si>
  <si>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</si>
  <si>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</si>
  <si>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</si>
  <si>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</si>
  <si>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</si>
  <si>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</si>
  <si>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</si>
  <si>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</si>
  <si>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</si>
  <si>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</si>
  <si>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</si>
  <si>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</si>
  <si>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</si>
  <si>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</si>
  <si>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</si>
  <si>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</si>
  <si>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</si>
  <si>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</si>
  <si>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</si>
  <si>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</si>
  <si>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</si>
  <si>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</si>
  <si>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</si>
  <si>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</si>
  <si>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</si>
  <si>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</si>
  <si>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</si>
  <si>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</si>
  <si>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</si>
  <si>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</si>
  <si>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</si>
  <si>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</si>
  <si>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</si>
  <si>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</si>
  <si>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</si>
  <si>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</si>
  <si>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</si>
  <si>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</si>
  <si>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</si>
  <si>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</si>
  <si>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</si>
  <si>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</si>
  <si>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</si>
  <si>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</si>
  <si>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</si>
  <si>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</si>
  <si>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</si>
  <si>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</si>
  <si>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</si>
  <si>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</si>
  <si>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</si>
  <si>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</si>
  <si>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</si>
  <si>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</si>
  <si>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</si>
  <si>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</si>
  <si>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</si>
  <si>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</si>
  <si>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</si>
  <si>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</si>
  <si>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</si>
  <si>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</si>
  <si>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</si>
  <si>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</si>
  <si>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</si>
  <si>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</si>
  <si>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</si>
  <si>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</si>
  <si>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</si>
  <si>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</si>
  <si>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</si>
  <si>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</si>
  <si>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</si>
  <si>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</si>
  <si>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</si>
  <si>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</si>
  <si>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</si>
  <si>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</si>
  <si>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</si>
  <si>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</si>
  <si>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</si>
  <si>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</si>
  <si>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</si>
  <si>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</si>
  <si>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</si>
  <si>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</si>
  <si>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</si>
  <si>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</si>
  <si>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</si>
  <si>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</si>
  <si>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</si>
  <si>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</si>
  <si>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</si>
  <si>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</si>
  <si>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</si>
  <si>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</si>
  <si>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</si>
  <si>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</si>
  <si>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</si>
  <si>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</si>
  <si>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</si>
  <si>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</si>
  <si>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</si>
  <si>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</si>
  <si>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</si>
  <si>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</si>
  <si>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</si>
  <si>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</si>
  <si>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</si>
  <si>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</si>
  <si>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</si>
  <si>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</si>
  <si>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</si>
  <si>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</si>
  <si>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</si>
  <si>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</si>
  <si>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</si>
  <si>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</si>
  <si>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</si>
  <si>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</si>
  <si>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</si>
  <si>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</si>
  <si>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</si>
  <si>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</si>
  <si>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</si>
  <si>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</si>
  <si>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</si>
  <si>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</si>
  <si>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</si>
  <si>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</si>
  <si>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</si>
  <si>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</si>
  <si>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</si>
  <si>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</si>
  <si>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</si>
  <si>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</si>
  <si>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</si>
  <si>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</si>
  <si>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</si>
  <si>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</si>
  <si>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</si>
  <si>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</si>
  <si>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</si>
  <si>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</si>
  <si>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</si>
  <si>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</si>
  <si>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</si>
  <si>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</si>
  <si>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</si>
  <si>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</si>
  <si>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</si>
  <si>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</si>
  <si>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</si>
  <si>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</si>
  <si>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</si>
  <si>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</si>
  <si>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</si>
  <si>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</si>
  <si>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</si>
  <si>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</si>
  <si>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</si>
  <si>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</si>
  <si>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</si>
  <si>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</si>
  <si>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</si>
  <si>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</si>
  <si>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</si>
  <si>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</si>
  <si>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</si>
  <si>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</si>
  <si>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</si>
  <si>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</si>
  <si>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</si>
  <si>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</si>
  <si>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</si>
  <si>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</si>
  <si>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</si>
  <si>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</si>
  <si>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</si>
  <si>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</si>
  <si>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</si>
  <si>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</si>
  <si>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</si>
  <si>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</si>
  <si>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</si>
  <si>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</si>
  <si>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</si>
  <si>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</si>
  <si>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</si>
  <si>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</si>
  <si>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</si>
  <si>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</si>
  <si>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</si>
  <si>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</si>
  <si>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</si>
  <si>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</si>
  <si>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</si>
  <si>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</si>
  <si>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</si>
  <si>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</si>
  <si>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</si>
  <si>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</si>
  <si>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</si>
  <si>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</si>
  <si>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</si>
  <si>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</si>
  <si>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</si>
  <si>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</si>
  <si>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</si>
  <si>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</si>
  <si>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</si>
  <si>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</si>
  <si>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</si>
  <si>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</si>
  <si>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</si>
  <si>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</si>
  <si>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</si>
  <si>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</si>
  <si>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</si>
  <si>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</si>
  <si>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</si>
  <si>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</si>
  <si>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</si>
  <si>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</si>
  <si>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</si>
  <si>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</si>
  <si>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</si>
  <si>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</si>
  <si>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</si>
  <si>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</si>
  <si>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</si>
  <si>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</si>
  <si>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</si>
  <si>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</si>
  <si>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</si>
  <si>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</si>
  <si>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</si>
  <si>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</si>
  <si>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</si>
  <si>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</si>
  <si>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</si>
  <si>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</si>
  <si>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</si>
  <si>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</si>
  <si>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</si>
  <si>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</si>
  <si>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</si>
  <si>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</si>
  <si>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</si>
  <si>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</si>
  <si>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</si>
  <si>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</si>
  <si>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</si>
  <si>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</si>
  <si>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</si>
  <si>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</si>
  <si>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</si>
  <si>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</si>
  <si>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</si>
  <si>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</si>
  <si>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</si>
  <si>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</si>
  <si>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</si>
  <si>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</si>
  <si>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</si>
  <si>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</si>
  <si>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</si>
  <si>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</si>
  <si>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</si>
  <si>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</si>
  <si>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</si>
  <si>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</si>
  <si>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</si>
  <si>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</si>
  <si>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</si>
  <si>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</si>
  <si>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</si>
  <si>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</si>
  <si>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</si>
  <si>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</si>
  <si>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</si>
  <si>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</si>
  <si>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</si>
  <si>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</si>
  <si>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</si>
  <si>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</si>
  <si>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</si>
  <si>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</si>
  <si>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</si>
  <si>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</si>
  <si>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</si>
  <si>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</si>
  <si>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</si>
  <si>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</si>
  <si>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</si>
  <si>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</si>
  <si>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</si>
  <si>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</si>
  <si>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</si>
  <si>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</si>
  <si>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</si>
  <si>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</si>
  <si>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</si>
  <si>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</si>
  <si>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</si>
  <si>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</si>
  <si>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</si>
  <si>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</si>
  <si>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</si>
  <si>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</si>
  <si>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</si>
  <si>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</si>
  <si>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</si>
  <si>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</si>
  <si>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</si>
  <si>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</si>
  <si>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</si>
  <si>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</si>
  <si>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</si>
  <si>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</si>
  <si>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</si>
  <si>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</si>
  <si>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</si>
  <si>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</si>
  <si>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</si>
  <si>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</si>
  <si>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</si>
  <si>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</si>
  <si>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</si>
  <si>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</si>
  <si>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</si>
  <si>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</si>
  <si>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</si>
  <si>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</si>
  <si>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</si>
  <si>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</si>
  <si>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</si>
  <si>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</si>
  <si>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</si>
  <si>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</si>
  <si>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</si>
  <si>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</si>
  <si>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</si>
  <si>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</si>
  <si>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</si>
  <si>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</si>
  <si>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</si>
  <si>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</si>
  <si>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</si>
  <si>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</si>
  <si>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</si>
  <si>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</si>
  <si>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</si>
  <si>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</si>
  <si>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</si>
  <si>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</si>
  <si>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</si>
  <si>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</si>
  <si>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</si>
  <si>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</si>
  <si>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</si>
  <si>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</si>
  <si>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</si>
  <si>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</si>
  <si>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</si>
  <si>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</si>
  <si>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</si>
  <si>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</si>
  <si>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</si>
  <si>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</si>
  <si>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</si>
  <si>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</si>
  <si>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</si>
  <si>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</si>
  <si>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</si>
  <si>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</si>
  <si>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</si>
  <si>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</si>
  <si>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</si>
  <si>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</si>
  <si>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</si>
  <si>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</si>
  <si>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</si>
  <si>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</si>
  <si>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</si>
  <si>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</si>
  <si>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</si>
  <si>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</si>
  <si>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</si>
  <si>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</si>
  <si>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</si>
  <si>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</si>
  <si>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</si>
  <si>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</si>
  <si>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</si>
  <si>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</si>
  <si>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</si>
  <si>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</si>
  <si>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</si>
  <si>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</si>
  <si>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</si>
  <si>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</si>
  <si>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</si>
  <si>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</si>
  <si>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</si>
  <si>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</si>
  <si>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</si>
  <si>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</si>
  <si>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</si>
  <si>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</si>
  <si>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</si>
  <si>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</si>
  <si>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</si>
  <si>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</si>
  <si>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</si>
  <si>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</si>
  <si>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</si>
  <si>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</si>
  <si>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</si>
  <si>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</si>
  <si>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</si>
  <si>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</si>
  <si>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</si>
  <si>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</si>
  <si>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</si>
  <si>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</si>
  <si>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</si>
  <si>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</si>
  <si>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</si>
  <si>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</si>
  <si>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</si>
  <si>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</si>
  <si>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</si>
  <si>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</si>
  <si>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</si>
  <si>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</si>
  <si>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</si>
  <si>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</si>
  <si>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</si>
  <si>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</si>
  <si>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</si>
  <si>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</si>
  <si>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</si>
  <si>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</si>
  <si>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</si>
  <si>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</si>
  <si>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</si>
  <si>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</si>
  <si>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</si>
  <si>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</si>
  <si>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</si>
  <si>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</si>
  <si>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</si>
  <si>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</si>
  <si>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</si>
  <si>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</si>
  <si>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</si>
  <si>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</si>
  <si>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</si>
  <si>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</si>
  <si>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</si>
  <si>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</si>
  <si>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</si>
  <si>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</si>
  <si>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</si>
  <si>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</si>
  <si>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</si>
  <si>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</si>
  <si>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</si>
  <si>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</si>
  <si>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</si>
  <si>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</si>
  <si>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</si>
  <si>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</si>
  <si>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</si>
  <si>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</si>
  <si>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</si>
  <si>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</si>
  <si>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</si>
  <si>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</si>
  <si>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</si>
  <si>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</si>
  <si>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</si>
  <si>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</si>
  <si>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</si>
  <si>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</si>
  <si>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</si>
  <si>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</si>
  <si>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</si>
  <si>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</si>
  <si>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</si>
  <si>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</si>
  <si>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</si>
  <si>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</si>
  <si>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</si>
  <si>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</si>
  <si>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</si>
  <si>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</si>
  <si>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</si>
  <si>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</si>
  <si>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</si>
  <si>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</si>
  <si>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</si>
  <si>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</si>
  <si>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</si>
  <si>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</si>
  <si>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</si>
  <si>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</si>
  <si>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</si>
  <si>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</si>
  <si>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</si>
  <si>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</si>
  <si>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</si>
  <si>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</si>
  <si>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</si>
  <si>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</si>
  <si>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</si>
  <si>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</si>
  <si>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</si>
  <si>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</si>
  <si>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</si>
  <si>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</si>
  <si>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</si>
  <si>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</si>
  <si>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</si>
  <si>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</si>
  <si>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</si>
  <si>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</si>
  <si>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</si>
  <si>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</si>
  <si>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</si>
  <si>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</si>
  <si>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</si>
  <si>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</si>
  <si>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</si>
  <si>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</si>
  <si>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</si>
  <si>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</si>
  <si>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</si>
  <si>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</si>
  <si>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</si>
  <si>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</si>
  <si>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</si>
  <si>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</si>
  <si>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</si>
  <si>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</si>
  <si>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</si>
  <si>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</si>
  <si>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</si>
  <si>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</si>
  <si>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</si>
  <si>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</si>
  <si>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</si>
  <si>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</si>
  <si>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</si>
  <si>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</si>
  <si>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</si>
  <si>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</si>
  <si>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</si>
  <si>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</si>
  <si>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</si>
  <si>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</si>
  <si>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</si>
  <si>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</si>
  <si>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</si>
  <si>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</si>
  <si>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</si>
  <si>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</si>
  <si>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</si>
  <si>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</si>
  <si>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</si>
  <si>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</si>
  <si>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</si>
  <si>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</si>
  <si>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</si>
  <si>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</si>
  <si>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</si>
  <si>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</si>
  <si>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</si>
  <si>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</si>
  <si>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</si>
  <si>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</si>
  <si>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</si>
  <si>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</si>
  <si>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</si>
  <si>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</si>
  <si>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</si>
  <si>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</si>
  <si>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</si>
  <si>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</si>
  <si>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</si>
  <si>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</si>
  <si>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</si>
  <si>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</si>
  <si>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</si>
  <si>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</si>
  <si>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</si>
  <si>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</si>
  <si>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</si>
  <si>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</si>
  <si>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</si>
  <si>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</si>
  <si>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</si>
  <si>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</si>
  <si>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</si>
  <si>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</si>
  <si>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</si>
  <si>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</si>
  <si>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</si>
  <si>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</si>
  <si>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</si>
  <si>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</si>
  <si>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</si>
  <si>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</si>
  <si>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</si>
  <si>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</si>
  <si>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</si>
  <si>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</si>
  <si>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</si>
  <si>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</si>
  <si>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</si>
  <si>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</si>
  <si>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</si>
  <si>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</si>
  <si>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</si>
  <si>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</si>
  <si>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</si>
  <si>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</si>
  <si>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</si>
  <si>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</si>
  <si>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</si>
  <si>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</si>
  <si>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</si>
  <si>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</si>
  <si>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</si>
  <si>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</si>
  <si>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</si>
  <si>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</si>
  <si>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</si>
  <si>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</si>
  <si>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</si>
  <si>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</si>
  <si>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</si>
  <si>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</si>
  <si>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</si>
  <si>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</si>
  <si>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</si>
  <si>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</si>
  <si>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</si>
  <si>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</si>
  <si>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</si>
  <si>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</si>
  <si>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</si>
  <si>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</si>
  <si>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</si>
  <si>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</si>
  <si>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</si>
  <si>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</si>
  <si>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</si>
  <si>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</si>
  <si>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</si>
  <si>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</si>
  <si>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</si>
  <si>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</si>
  <si>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</si>
  <si>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</si>
  <si>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</si>
  <si>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</si>
  <si>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</si>
  <si>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</si>
  <si>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</si>
  <si>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</si>
  <si>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</si>
  <si>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</si>
  <si>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</si>
  <si>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</si>
  <si>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</si>
  <si>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</si>
  <si>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</si>
  <si>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</si>
  <si>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</si>
  <si>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</si>
  <si>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</si>
  <si>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</si>
  <si>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</si>
  <si>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</si>
  <si>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</si>
  <si>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</si>
  <si>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</si>
  <si>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</si>
  <si>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</si>
  <si>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</si>
  <si>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</si>
  <si>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</si>
  <si>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</si>
  <si>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</si>
  <si>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</si>
  <si>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</si>
  <si>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</si>
  <si>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</si>
  <si>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</si>
  <si>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</si>
  <si>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</si>
  <si>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</si>
  <si>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</si>
  <si>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</si>
  <si>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</si>
  <si>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</si>
  <si>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</si>
  <si>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</si>
  <si>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</si>
  <si>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</si>
  <si>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</si>
  <si>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</si>
  <si>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</si>
  <si>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</si>
  <si>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</si>
  <si>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</si>
  <si>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</si>
  <si>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</si>
  <si>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</si>
  <si>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</si>
  <si>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</si>
  <si>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</si>
  <si>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</si>
  <si>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</si>
  <si>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</si>
  <si>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</si>
  <si>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</si>
  <si>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</si>
  <si>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</si>
  <si>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</si>
  <si>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</si>
  <si>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</si>
  <si>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</si>
  <si>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</si>
  <si>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</si>
  <si>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</si>
  <si>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</si>
  <si>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</si>
  <si>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</si>
  <si>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</si>
  <si>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</si>
  <si>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</si>
  <si>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</si>
  <si>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</si>
  <si>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</si>
  <si>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</si>
  <si>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</si>
  <si>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</si>
  <si>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</si>
  <si>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</si>
  <si>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</si>
  <si>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</si>
  <si>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</si>
  <si>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</si>
  <si>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</si>
  <si>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</si>
  <si>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</si>
  <si>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</si>
  <si>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</si>
  <si>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</si>
  <si>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</si>
  <si>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</si>
  <si>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</si>
  <si>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</si>
  <si>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</si>
  <si>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</si>
  <si>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</si>
  <si>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</si>
  <si>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</si>
  <si>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</si>
  <si>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</si>
  <si>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</si>
  <si>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</si>
  <si>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</si>
  <si>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</si>
  <si>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</si>
  <si>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</si>
  <si>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</si>
  <si>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</si>
  <si>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</si>
  <si>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</si>
  <si>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</si>
  <si>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</si>
  <si>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</si>
  <si>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</si>
  <si>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</si>
  <si>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</si>
  <si>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</si>
  <si>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</si>
  <si>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</si>
  <si>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</si>
  <si>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</si>
  <si>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</si>
  <si>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</si>
  <si>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</si>
  <si>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</si>
  <si>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</si>
  <si>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</si>
  <si>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</si>
  <si>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</si>
  <si>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</si>
  <si>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</si>
  <si>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</si>
  <si>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</si>
  <si>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</si>
  <si>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</si>
  <si>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</si>
  <si>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</si>
  <si>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</si>
  <si>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</si>
  <si>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</si>
  <si>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</si>
  <si>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</si>
  <si>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</si>
  <si>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</si>
  <si>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</si>
  <si>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</si>
  <si>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</si>
  <si>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</si>
  <si>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</si>
  <si>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</si>
  <si>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</si>
  <si>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</si>
  <si>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</si>
  <si>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</si>
  <si>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</si>
  <si>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</si>
  <si>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</si>
  <si>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</si>
  <si>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</si>
  <si>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</si>
  <si>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</si>
  <si>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</si>
  <si>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</si>
  <si>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</si>
  <si>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</si>
  <si>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</si>
  <si>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</si>
  <si>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</si>
  <si>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</si>
  <si>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</si>
  <si>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</si>
  <si>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</si>
  <si>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</si>
  <si>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</si>
  <si>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</si>
  <si>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</si>
  <si>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</si>
  <si>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</si>
  <si>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</si>
  <si>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</si>
  <si>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</si>
  <si>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</si>
  <si>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</si>
  <si>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</si>
  <si>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</si>
  <si>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</si>
  <si>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</si>
  <si>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</si>
  <si>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</si>
  <si>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</si>
  <si>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</si>
  <si>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</si>
  <si>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</si>
  <si>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</si>
  <si>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</si>
  <si>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</si>
  <si>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</si>
  <si>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</si>
  <si>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</si>
  <si>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</si>
  <si>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</si>
  <si>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</si>
  <si>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</si>
  <si>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</si>
  <si>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</si>
  <si>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</si>
  <si>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</si>
  <si>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</si>
  <si>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</si>
  <si>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</si>
  <si>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</si>
  <si>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</si>
  <si>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</si>
  <si>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</si>
  <si>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</si>
  <si>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</si>
  <si>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</si>
  <si>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</si>
  <si>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</si>
  <si>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</si>
  <si>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</si>
  <si>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</si>
  <si>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</si>
  <si>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</si>
  <si>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</si>
  <si>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</si>
  <si>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</si>
  <si>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</si>
  <si>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</si>
  <si>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</si>
  <si>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</si>
  <si>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</si>
  <si>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</si>
  <si>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</si>
  <si>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</si>
  <si>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</si>
  <si>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</si>
  <si>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</si>
  <si>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</si>
  <si>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</si>
  <si>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</si>
  <si>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</si>
  <si>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</si>
  <si>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</si>
  <si>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</si>
  <si>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</si>
  <si>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</si>
  <si>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</si>
  <si>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</si>
  <si>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</si>
  <si>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</si>
  <si>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</si>
  <si>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</si>
  <si>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</si>
  <si>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</si>
  <si>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</si>
  <si>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</si>
  <si>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</si>
  <si>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</si>
  <si>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</si>
  <si>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</si>
  <si>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</si>
  <si>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</si>
  <si>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</si>
  <si>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</si>
  <si>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</si>
  <si>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</si>
  <si>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</si>
  <si>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</si>
  <si>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</si>
  <si>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</si>
  <si>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</si>
  <si>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</si>
  <si>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</si>
  <si>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</si>
  <si>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</si>
  <si>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</si>
  <si>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</si>
  <si>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</si>
  <si>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</si>
  <si>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</si>
  <si>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</si>
  <si>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</si>
  <si>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</si>
  <si>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</si>
  <si>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</si>
  <si>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</si>
  <si>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</si>
  <si>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</si>
  <si>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</si>
  <si>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</si>
  <si>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</si>
  <si>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</si>
  <si>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</si>
  <si>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</si>
  <si>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</si>
  <si>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</si>
  <si>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</si>
  <si>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</si>
  <si>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</si>
  <si>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</si>
  <si>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</si>
  <si>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</si>
  <si>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</si>
  <si>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</si>
  <si>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</si>
  <si>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</si>
  <si>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</si>
  <si>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</si>
  <si>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</si>
  <si>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</si>
  <si>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</si>
  <si>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</si>
  <si>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</si>
  <si>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</si>
  <si>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</si>
  <si>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</si>
  <si>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</si>
  <si>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</si>
  <si>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</si>
  <si>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</si>
  <si>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</si>
  <si>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</si>
  <si>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</si>
  <si>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</si>
  <si>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</si>
  <si>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</si>
  <si>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</si>
  <si>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</si>
  <si>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</si>
  <si>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</si>
  <si>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</si>
  <si>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</si>
  <si>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</si>
  <si>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</si>
  <si>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</si>
  <si>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</si>
  <si>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</si>
  <si>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</si>
  <si>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</si>
  <si>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</si>
  <si>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</si>
  <si>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</si>
  <si>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</si>
  <si>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</si>
  <si>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</si>
  <si>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</si>
  <si>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</si>
  <si>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</si>
  <si>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</si>
  <si>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</si>
  <si>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</si>
  <si>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</si>
  <si>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</si>
  <si>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</si>
  <si>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</si>
  <si>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</si>
  <si>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</si>
  <si>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</si>
  <si>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</si>
  <si>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</si>
  <si>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</si>
  <si>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</si>
  <si>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</si>
  <si>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</si>
  <si>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</si>
  <si>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</si>
  <si>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</si>
  <si>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</si>
  <si>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</si>
  <si>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</si>
  <si>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</si>
  <si>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</si>
  <si>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</si>
  <si>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</si>
  <si>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</si>
  <si>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</si>
  <si>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</si>
  <si>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</si>
  <si>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</si>
  <si>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</si>
  <si>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</si>
  <si>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</si>
  <si>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</si>
  <si>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</si>
  <si>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</si>
  <si>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</si>
  <si>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</si>
  <si>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</si>
  <si>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</si>
  <si>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</si>
  <si>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</si>
  <si>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</si>
  <si>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</si>
  <si>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</si>
  <si>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</si>
  <si>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</si>
  <si>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</si>
  <si>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</si>
  <si>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</si>
  <si>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</si>
  <si>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</si>
  <si>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</si>
  <si>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</si>
  <si>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</si>
  <si>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</si>
  <si>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</si>
  <si>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</si>
  <si>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</si>
  <si>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</si>
  <si>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</si>
  <si>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</si>
  <si>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</si>
  <si>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</si>
  <si>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</si>
  <si>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</si>
  <si>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</si>
  <si>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</si>
  <si>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</si>
  <si>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</si>
  <si>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</si>
  <si>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</si>
  <si>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</si>
  <si>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</si>
  <si>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</si>
  <si>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</si>
  <si>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</si>
  <si>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</si>
  <si>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</si>
  <si>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</si>
  <si>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</si>
  <si>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</si>
  <si>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</si>
  <si>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</si>
  <si>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</si>
  <si>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</si>
  <si>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</si>
  <si>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</si>
  <si>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</si>
  <si>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</si>
  <si>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</si>
  <si>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</si>
  <si>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</si>
  <si>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</si>
  <si>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</si>
  <si>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</si>
  <si>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</si>
  <si>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</si>
  <si>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</si>
  <si>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</si>
  <si>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</si>
  <si>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</si>
  <si>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</si>
  <si>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</si>
  <si>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</si>
  <si>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</si>
  <si>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</si>
  <si>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</si>
  <si>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</si>
  <si>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</si>
  <si>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</si>
  <si>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</si>
  <si>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</si>
  <si>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</si>
  <si>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</si>
  <si>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</si>
  <si>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</si>
  <si>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</si>
  <si>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</si>
  <si>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</si>
  <si>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</si>
  <si>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</si>
  <si>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</si>
  <si>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</si>
  <si>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</si>
  <si>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</si>
  <si>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</si>
  <si>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</si>
  <si>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</si>
  <si>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</si>
  <si>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</si>
  <si>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</si>
  <si>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</si>
  <si>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</si>
  <si>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</si>
  <si>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</si>
  <si>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</si>
  <si>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</si>
  <si>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</si>
  <si>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</si>
  <si>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</si>
  <si>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</si>
  <si>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</si>
  <si>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</si>
  <si>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</si>
  <si>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</si>
  <si>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</si>
  <si>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</si>
  <si>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</si>
  <si>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</si>
  <si>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</si>
  <si>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</si>
  <si>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</si>
  <si>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</si>
  <si>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</si>
  <si>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</si>
  <si>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</si>
  <si>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</si>
  <si>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</si>
  <si>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</si>
  <si>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</si>
  <si>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</si>
  <si>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</si>
  <si>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</si>
  <si>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</si>
  <si>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</si>
  <si>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</si>
  <si>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</si>
  <si>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</si>
  <si>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</si>
  <si>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</si>
  <si>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</si>
  <si>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</si>
  <si>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</si>
  <si>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</si>
  <si>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</si>
  <si>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</si>
  <si>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</si>
  <si>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</si>
  <si>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</si>
  <si>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</si>
  <si>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</si>
  <si>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</si>
  <si>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</si>
  <si>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</si>
  <si>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</si>
  <si>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</si>
  <si>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</si>
  <si>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</si>
  <si>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</si>
  <si>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</si>
  <si>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</si>
  <si>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</si>
  <si>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</si>
  <si>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</si>
  <si>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</si>
  <si>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</si>
  <si>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</si>
  <si>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</si>
  <si>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</si>
  <si>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</si>
  <si>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</si>
  <si>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</si>
  <si>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</si>
  <si>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</si>
  <si>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</si>
  <si>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</si>
  <si>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</si>
  <si>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</si>
  <si>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</si>
  <si>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</si>
  <si>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</si>
  <si>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</si>
  <si>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</si>
  <si>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</si>
  <si>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</si>
  <si>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</si>
  <si>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</si>
  <si>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</si>
  <si>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</si>
  <si>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</si>
  <si>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</si>
  <si>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</si>
  <si>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</si>
  <si>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</si>
  <si>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</si>
  <si>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</si>
  <si>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</si>
  <si>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</si>
  <si>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</si>
  <si>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</si>
  <si>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</si>
  <si>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</si>
  <si>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</si>
  <si>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</si>
  <si>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</si>
  <si>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</si>
  <si>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</si>
  <si>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</si>
  <si>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</si>
  <si>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</si>
  <si>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</si>
  <si>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</si>
  <si>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</si>
  <si>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</si>
  <si>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</si>
  <si>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</si>
  <si>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</si>
  <si>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</si>
  <si>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</si>
  <si>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</si>
  <si>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</si>
  <si>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</si>
  <si>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</si>
  <si>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</si>
  <si>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</si>
  <si>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</si>
  <si>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</si>
  <si>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</si>
  <si>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</si>
  <si>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</si>
  <si>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</si>
  <si>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</si>
  <si>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</si>
  <si>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</si>
  <si>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</si>
  <si>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</si>
  <si>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</si>
  <si>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</si>
  <si>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</si>
  <si>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</si>
  <si>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</si>
  <si>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</si>
  <si>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</si>
  <si>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</si>
  <si>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</si>
  <si>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</si>
  <si>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</si>
  <si>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</si>
  <si>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</si>
  <si>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</si>
  <si>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</si>
  <si>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</si>
  <si>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</si>
  <si>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</si>
  <si>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</si>
  <si>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</si>
  <si>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</si>
  <si>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</si>
  <si>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</si>
  <si>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</si>
  <si>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</si>
  <si>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</si>
  <si>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</si>
  <si>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</si>
  <si>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</si>
  <si>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</si>
  <si>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</si>
  <si>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</si>
  <si>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</si>
  <si>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</si>
  <si>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</si>
  <si>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</si>
  <si>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</si>
  <si>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</si>
  <si>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</si>
  <si>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</si>
  <si>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</si>
  <si>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</si>
  <si>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</si>
  <si>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</si>
  <si>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</si>
  <si>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</si>
  <si>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</si>
  <si>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</si>
  <si>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</si>
  <si>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</si>
  <si>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</si>
  <si>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</si>
  <si>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</si>
  <si>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</si>
  <si>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</si>
  <si>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</si>
  <si>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</si>
  <si>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</si>
  <si>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</si>
  <si>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</si>
  <si>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</si>
  <si>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</si>
  <si>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</si>
  <si>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</si>
  <si>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</si>
  <si>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</si>
  <si>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</si>
  <si>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</si>
  <si>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</si>
  <si>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</si>
  <si>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</si>
  <si>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</si>
  <si>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</si>
  <si>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</si>
  <si>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</si>
  <si>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</si>
  <si>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</si>
  <si>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</si>
  <si>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</si>
  <si>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</si>
  <si>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</si>
  <si>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</si>
  <si>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</si>
  <si>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</si>
  <si>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</si>
  <si>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</si>
  <si>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</si>
  <si>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</si>
  <si>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</si>
  <si>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</si>
  <si>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</si>
  <si>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</si>
  <si>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</si>
  <si>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</si>
  <si>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</si>
  <si>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</si>
  <si>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</si>
  <si>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</si>
  <si>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</si>
  <si>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</si>
  <si>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</si>
  <si>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</si>
  <si>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</si>
  <si>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</si>
  <si>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</si>
  <si>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</si>
  <si>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</si>
  <si>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</si>
  <si>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</si>
  <si>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</si>
  <si>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</si>
  <si>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</si>
  <si>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</si>
  <si>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</si>
  <si>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</si>
  <si>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</si>
  <si>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</si>
  <si>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</si>
  <si>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</si>
  <si>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</si>
  <si>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</si>
  <si>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</si>
  <si>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</si>
  <si>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</si>
  <si>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</si>
  <si>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</si>
  <si>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</si>
  <si>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</si>
  <si>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</si>
  <si>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</si>
  <si>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</si>
  <si>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</si>
  <si>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</si>
  <si>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</si>
  <si>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</si>
  <si>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</si>
  <si>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</si>
  <si>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</si>
  <si>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</si>
  <si>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</si>
  <si>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</si>
  <si>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</si>
  <si>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</si>
  <si>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</si>
  <si>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</si>
  <si>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</si>
  <si>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</si>
  <si>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</si>
  <si>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</si>
  <si>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</si>
  <si>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</si>
  <si>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</si>
  <si>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</si>
  <si>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</si>
  <si>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</si>
  <si>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</si>
  <si>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</si>
  <si>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</si>
  <si>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</si>
  <si>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</si>
  <si>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</si>
  <si>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</si>
  <si>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</si>
  <si>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</si>
  <si>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</si>
  <si>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</si>
  <si>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</si>
  <si>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</si>
  <si>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</si>
  <si>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</si>
  <si>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</si>
  <si>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</si>
  <si>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</si>
  <si>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</si>
  <si>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</si>
  <si>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</si>
  <si>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</si>
  <si>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</si>
  <si>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</si>
  <si>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</si>
  <si>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</si>
  <si>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</si>
  <si>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</si>
  <si>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</si>
  <si>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</si>
  <si>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</si>
  <si>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</si>
  <si>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</si>
  <si>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</si>
  <si>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</si>
  <si>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</si>
  <si>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</si>
  <si>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</si>
  <si>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</si>
  <si>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</si>
  <si>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</si>
  <si>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</si>
  <si>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</si>
  <si>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</si>
  <si>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</si>
  <si>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</si>
  <si>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</si>
  <si>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</si>
  <si>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</si>
  <si>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</si>
  <si>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</si>
  <si>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</si>
  <si>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</si>
  <si>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</si>
  <si>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</si>
  <si>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</si>
  <si>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</si>
  <si>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</si>
  <si>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</si>
  <si>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</si>
  <si>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</si>
  <si>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</si>
  <si>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</si>
  <si>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</si>
  <si>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</si>
  <si>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</si>
  <si>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</si>
  <si>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</si>
  <si>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</si>
  <si>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</si>
  <si>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</si>
  <si>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</si>
  <si>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</si>
  <si>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</si>
  <si>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</si>
  <si>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</si>
  <si>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</si>
  <si>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</si>
  <si>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</si>
  <si>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</si>
  <si>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</si>
  <si>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</si>
  <si>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</si>
  <si>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</si>
  <si>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</si>
  <si>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</si>
  <si>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</si>
  <si>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</si>
  <si>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</si>
  <si>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</si>
  <si>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</si>
  <si>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</si>
  <si>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</si>
  <si>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</si>
  <si>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</si>
  <si>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</si>
  <si>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</si>
  <si>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</si>
  <si>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</si>
  <si>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</si>
  <si>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</si>
  <si>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</si>
  <si>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</si>
  <si>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</si>
  <si>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</si>
  <si>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</si>
  <si>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</si>
  <si>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</si>
  <si>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</si>
  <si>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</si>
  <si>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</si>
  <si>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</si>
  <si>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</si>
  <si>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</si>
  <si>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</si>
  <si>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</si>
  <si>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</si>
  <si>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</si>
  <si>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</si>
  <si>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</si>
  <si>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</si>
  <si>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</si>
  <si>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</si>
  <si>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</si>
  <si>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</si>
  <si>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</si>
  <si>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</si>
  <si>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</si>
  <si>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</si>
  <si>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</si>
  <si>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</si>
  <si>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</si>
  <si>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</si>
  <si>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</si>
  <si>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</si>
  <si>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</si>
  <si>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</si>
  <si>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</si>
  <si>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</si>
  <si>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</si>
  <si>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</si>
  <si>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</si>
  <si>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</si>
  <si>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</si>
  <si>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</si>
  <si>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</si>
  <si>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</si>
  <si>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</si>
  <si>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</si>
  <si>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</si>
  <si>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</si>
  <si>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</si>
  <si>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</si>
  <si>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</si>
  <si>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</si>
  <si>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</si>
  <si>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</si>
  <si>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</si>
  <si>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</si>
  <si>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</si>
  <si>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</si>
  <si>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</si>
  <si>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</si>
  <si>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</si>
  <si>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</si>
  <si>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</si>
  <si>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</si>
  <si>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</si>
  <si>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</si>
  <si>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</si>
  <si>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</si>
  <si>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</si>
  <si>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</si>
  <si>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</si>
  <si>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</si>
  <si>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</si>
  <si>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</si>
  <si>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</si>
  <si>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</si>
  <si>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</si>
  <si>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</si>
  <si>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</si>
  <si>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</si>
  <si>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</si>
  <si>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</si>
  <si>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</si>
  <si>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</si>
  <si>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</si>
  <si>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</si>
  <si>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</si>
  <si>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</si>
  <si>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</si>
  <si>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</si>
  <si>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</si>
  <si>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</si>
  <si>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</si>
  <si>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</si>
  <si>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</si>
  <si>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</si>
  <si>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</si>
  <si>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</si>
  <si>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</si>
  <si>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</si>
  <si>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</si>
  <si>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</si>
  <si>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</si>
  <si>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</si>
  <si>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</si>
  <si>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</si>
  <si>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</si>
  <si>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</si>
  <si>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</si>
  <si>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</si>
  <si>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</si>
  <si>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</si>
  <si>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</si>
  <si>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</si>
  <si>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</si>
  <si>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</si>
  <si>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</si>
  <si>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</si>
  <si>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</si>
  <si>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</si>
  <si>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</si>
  <si>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</si>
  <si>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</si>
  <si>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</si>
  <si>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</si>
  <si>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</si>
  <si>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</si>
  <si>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</si>
  <si>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</si>
  <si>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</si>
  <si>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</si>
  <si>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</si>
  <si>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</si>
  <si>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</si>
  <si>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</si>
  <si>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</si>
  <si>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</si>
  <si>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</si>
  <si>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</si>
  <si>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</si>
  <si>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</si>
  <si>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</si>
  <si>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</si>
  <si>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</si>
  <si>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</si>
  <si>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</si>
  <si>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</si>
  <si>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</si>
  <si>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</si>
  <si>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</si>
  <si>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</si>
  <si>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</si>
  <si>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</si>
  <si>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</si>
  <si>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</si>
  <si>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</si>
  <si>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</si>
  <si>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</si>
  <si>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</si>
  <si>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</si>
  <si>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</si>
  <si>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</si>
  <si>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</si>
  <si>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</si>
  <si>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</si>
  <si>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</si>
  <si>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</si>
  <si>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</si>
  <si>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</si>
  <si>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</si>
  <si>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</si>
  <si>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</si>
  <si>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</si>
  <si>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</si>
  <si>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</si>
  <si>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</si>
  <si>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</si>
  <si>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</si>
  <si>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</si>
  <si>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</si>
  <si>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</si>
  <si>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</si>
  <si>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</si>
  <si>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</si>
  <si>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</si>
  <si>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</si>
  <si>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</si>
  <si>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</si>
  <si>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</si>
  <si>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</si>
  <si>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</si>
  <si>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</si>
  <si>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</si>
  <si>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</si>
  <si>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</si>
  <si>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</si>
  <si>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</si>
  <si>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</si>
  <si>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</si>
  <si>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</si>
  <si>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</si>
  <si>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</si>
  <si>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</si>
  <si>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</si>
  <si>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</si>
  <si>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</si>
  <si>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</si>
  <si>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</si>
  <si>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</si>
  <si>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</si>
  <si>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</si>
  <si>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</si>
  <si>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</si>
  <si>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</si>
  <si>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</si>
  <si>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</si>
  <si>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</si>
  <si>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</si>
  <si>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</si>
  <si>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</si>
  <si>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</si>
  <si>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</si>
  <si>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</si>
  <si>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</si>
  <si>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</si>
  <si>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</si>
  <si>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</si>
  <si>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</si>
  <si>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</si>
  <si>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</si>
  <si>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</si>
  <si>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</si>
  <si>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</si>
  <si>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</si>
  <si>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</si>
  <si>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</si>
  <si>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</si>
  <si>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</si>
  <si>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</si>
  <si>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</si>
  <si>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</si>
  <si>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</si>
  <si>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</si>
  <si>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</si>
  <si>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</si>
  <si>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</si>
  <si>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</si>
  <si>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</si>
  <si>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</si>
  <si>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</si>
  <si>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</si>
  <si>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</si>
  <si>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</si>
  <si>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</si>
  <si>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</si>
  <si>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</si>
  <si>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</si>
  <si>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</si>
  <si>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</si>
  <si>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</si>
  <si>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</si>
  <si>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</si>
  <si>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</si>
  <si>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</si>
  <si>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</si>
  <si>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</si>
  <si>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</si>
  <si>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</si>
  <si>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</si>
  <si>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</si>
  <si>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</si>
  <si>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</si>
  <si>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</si>
  <si>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</si>
  <si>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</si>
  <si>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</si>
  <si>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</si>
  <si>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</si>
  <si>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</si>
  <si>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</si>
  <si>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</si>
  <si>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</si>
  <si>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</si>
  <si>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</si>
  <si>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</si>
  <si>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</si>
  <si>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</si>
  <si>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</si>
  <si>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</si>
  <si>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</si>
  <si>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</si>
  <si>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</si>
  <si>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</si>
  <si>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</si>
  <si>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</si>
  <si>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</si>
  <si>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</si>
  <si>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</si>
  <si>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</si>
  <si>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</si>
  <si>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</si>
  <si>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</si>
  <si>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</si>
  <si>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</si>
  <si>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</si>
  <si>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</si>
  <si>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</si>
  <si>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</si>
  <si>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</si>
  <si>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</si>
  <si>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</si>
  <si>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</si>
  <si>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</si>
  <si>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</si>
  <si>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</si>
  <si>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</si>
  <si>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</si>
  <si>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</si>
  <si>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</si>
  <si>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</si>
  <si>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</si>
  <si>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</si>
  <si>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</si>
  <si>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</si>
  <si>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</si>
  <si>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</si>
  <si>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</si>
  <si>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</si>
  <si>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</si>
  <si>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</si>
  <si>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</si>
  <si>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</si>
  <si>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</si>
  <si>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</si>
  <si>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</si>
  <si>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</si>
  <si>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</si>
  <si>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</si>
  <si>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</si>
  <si>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</si>
  <si>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</si>
  <si>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</si>
  <si>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</si>
  <si>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</si>
  <si>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</si>
  <si>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</si>
  <si>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</si>
  <si>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</si>
  <si>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</si>
  <si>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</si>
  <si>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</si>
  <si>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</si>
  <si>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</si>
  <si>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</si>
  <si>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</si>
  <si>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</si>
  <si>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</si>
  <si>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</si>
  <si>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</si>
  <si>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</si>
  <si>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</si>
  <si>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</si>
  <si>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</si>
  <si>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</si>
  <si>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</si>
  <si>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</si>
  <si>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</si>
  <si>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</si>
  <si>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</si>
  <si>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</si>
  <si>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</si>
  <si>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</si>
  <si>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</si>
  <si>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</si>
  <si>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</si>
  <si>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</si>
  <si>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</si>
  <si>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</si>
  <si>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</si>
  <si>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</si>
  <si>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</si>
  <si>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</si>
  <si>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</si>
  <si>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</si>
  <si>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</si>
  <si>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</si>
  <si>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</si>
  <si>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</si>
  <si>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</si>
  <si>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</si>
  <si>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</si>
  <si>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</si>
  <si>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</si>
  <si>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</si>
  <si>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</si>
  <si>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</si>
  <si>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</si>
  <si>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</si>
  <si>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</si>
  <si>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</si>
  <si>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</si>
  <si>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</si>
  <si>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</si>
  <si>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</si>
  <si>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</si>
  <si>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</si>
  <si>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</si>
  <si>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</si>
  <si>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</si>
  <si>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</si>
  <si>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</si>
  <si>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</si>
  <si>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</si>
  <si>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</si>
  <si>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</si>
  <si>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</si>
  <si>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</si>
  <si>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</si>
  <si>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</si>
  <si>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</si>
  <si>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</si>
  <si>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</si>
  <si>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</si>
  <si>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</si>
  <si>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</si>
  <si>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</si>
  <si>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</si>
  <si>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</si>
  <si>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</si>
  <si>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</si>
  <si>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</si>
  <si>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</si>
  <si>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</si>
  <si>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</si>
  <si>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</si>
  <si>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</si>
  <si>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</si>
  <si>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</si>
  <si>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</si>
  <si>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</si>
  <si>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</si>
  <si>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</si>
  <si>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</si>
  <si>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</si>
  <si>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</si>
  <si>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</si>
  <si>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</si>
  <si>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</si>
  <si>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</si>
  <si>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</si>
  <si>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</si>
  <si>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</si>
  <si>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</si>
  <si>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</si>
  <si>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</si>
  <si>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</si>
  <si>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</si>
  <si>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</si>
  <si>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</si>
  <si>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</si>
  <si>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</si>
  <si>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</si>
  <si>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</si>
  <si>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</si>
  <si>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</si>
  <si>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</si>
  <si>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</si>
  <si>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</si>
  <si>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</si>
  <si>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</si>
  <si>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</si>
  <si>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</si>
  <si>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</si>
  <si>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</si>
  <si>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</si>
  <si>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</si>
  <si>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</si>
  <si>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</si>
  <si>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</si>
  <si>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</si>
  <si>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</si>
  <si>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</si>
  <si>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</si>
  <si>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</si>
  <si>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</si>
  <si>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</si>
  <si>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</si>
  <si>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</si>
  <si>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</si>
  <si>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</si>
  <si>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</si>
  <si>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</si>
  <si>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</si>
  <si>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</si>
  <si>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</si>
  <si>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</si>
  <si>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</si>
  <si>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</si>
  <si>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</si>
  <si>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</si>
  <si>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</si>
  <si>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</si>
  <si>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</si>
  <si>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</si>
  <si>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</si>
  <si>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</si>
  <si>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</si>
  <si>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</si>
  <si>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</si>
  <si>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</si>
  <si>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</si>
  <si>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</si>
  <si>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</si>
  <si>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</si>
  <si>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</si>
  <si>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</si>
  <si>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</si>
  <si>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</si>
  <si>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</si>
  <si>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</si>
  <si>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</si>
  <si>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</si>
  <si>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</si>
  <si>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</si>
  <si>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</si>
  <si>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</si>
  <si>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</si>
  <si>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</si>
  <si>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</si>
  <si>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</si>
  <si>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</si>
  <si>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</si>
  <si>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</si>
  <si>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</si>
  <si>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</si>
  <si>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</si>
  <si>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</si>
  <si>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</si>
  <si>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</si>
  <si>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</si>
  <si>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</si>
  <si>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</si>
  <si>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</si>
  <si>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</si>
  <si>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</si>
  <si>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</si>
  <si>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</si>
  <si>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</si>
  <si>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</si>
  <si>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</si>
  <si>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</si>
  <si>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</si>
  <si>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</si>
  <si>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</si>
  <si>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</si>
  <si>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</si>
  <si>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</si>
  <si>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</si>
  <si>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</si>
  <si>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</si>
  <si>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</si>
  <si>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</si>
  <si>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</si>
  <si>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</si>
  <si>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</si>
  <si>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</si>
  <si>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</si>
  <si>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</si>
  <si>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</si>
  <si>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</si>
  <si>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</si>
  <si>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</si>
  <si>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</si>
  <si>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</si>
  <si>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</si>
  <si>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</si>
  <si>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</si>
  <si>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</si>
  <si>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</si>
  <si>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</si>
  <si>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</si>
  <si>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</si>
  <si>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</si>
  <si>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</si>
  <si>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</si>
  <si>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</si>
  <si>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</si>
  <si>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</si>
  <si>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</si>
  <si>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</si>
  <si>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</si>
  <si>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</si>
  <si>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</si>
  <si>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</si>
  <si>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</si>
  <si>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</si>
  <si>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</si>
  <si>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</si>
  <si>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</si>
  <si>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</si>
  <si>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</si>
  <si>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</si>
  <si>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</si>
  <si>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</si>
  <si>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</si>
  <si>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</si>
  <si>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</si>
  <si>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</si>
  <si>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</si>
  <si>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</si>
  <si>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</si>
  <si>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</si>
  <si>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</si>
  <si>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</si>
  <si>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</si>
  <si>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</si>
  <si>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</si>
  <si>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</si>
  <si>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</si>
  <si>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</si>
  <si>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</si>
  <si>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</si>
  <si>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</si>
  <si>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</si>
  <si>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</si>
  <si>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</si>
  <si>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</si>
  <si>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</si>
  <si>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</si>
  <si>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</si>
  <si>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</si>
  <si>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</si>
  <si>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</si>
  <si>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</si>
  <si>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</si>
  <si>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</si>
  <si>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</si>
  <si>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</si>
  <si>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</si>
  <si>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</si>
  <si>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</si>
  <si>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</si>
  <si>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</si>
  <si>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</si>
  <si>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</si>
  <si>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</si>
  <si>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</si>
  <si>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</si>
  <si>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</si>
  <si>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</si>
  <si>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</si>
  <si>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</si>
  <si>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</si>
  <si>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</si>
  <si>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</si>
  <si>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</si>
  <si>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</si>
  <si>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</si>
  <si>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</si>
  <si>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</si>
  <si>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</si>
  <si>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</si>
  <si>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</si>
  <si>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</si>
  <si>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</si>
  <si>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</si>
  <si>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</si>
  <si>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</si>
  <si>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</si>
  <si>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</si>
  <si>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</si>
  <si>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</si>
  <si>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</si>
  <si>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</si>
  <si>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</si>
  <si>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</si>
  <si>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</si>
  <si>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</si>
  <si>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</si>
  <si>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</si>
  <si>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</si>
  <si>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</si>
  <si>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</si>
  <si>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</si>
  <si>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</si>
  <si>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</si>
  <si>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</si>
  <si>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</si>
  <si>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</si>
  <si>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</si>
  <si>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</si>
  <si>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</si>
  <si>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</si>
  <si>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</si>
  <si>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</si>
  <si>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</si>
  <si>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</si>
  <si>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</si>
  <si>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</si>
  <si>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</si>
  <si>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</si>
  <si>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</si>
  <si>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</si>
  <si>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</si>
  <si>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</si>
  <si>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</si>
  <si>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</si>
  <si>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</si>
  <si>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</si>
  <si>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</si>
  <si>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</si>
  <si>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</si>
  <si>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</si>
  <si>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</si>
  <si>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</si>
  <si>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</si>
  <si>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</si>
  <si>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</si>
  <si>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</si>
  <si>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</si>
  <si>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</si>
  <si>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</si>
  <si>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</si>
  <si>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</si>
  <si>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</si>
  <si>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</si>
  <si>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</si>
  <si>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</si>
  <si>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</si>
  <si>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</si>
  <si>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</si>
  <si>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</si>
  <si>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</si>
  <si>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</si>
  <si>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</si>
  <si>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</si>
  <si>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</si>
  <si>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</si>
  <si>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</si>
  <si>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</si>
  <si>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</si>
  <si>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</si>
  <si>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</si>
  <si>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</si>
  <si>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</si>
  <si>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</si>
  <si>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</si>
  <si>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</si>
  <si>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</si>
  <si>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</si>
  <si>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</si>
  <si>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</si>
  <si>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</si>
  <si>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</si>
  <si>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</si>
  <si>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</si>
  <si>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</si>
  <si>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</si>
  <si>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</si>
  <si>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</si>
  <si>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</si>
  <si>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</si>
  <si>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</si>
  <si>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</si>
  <si>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</si>
  <si>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</si>
  <si>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</si>
  <si>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</si>
  <si>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</si>
  <si>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</si>
  <si>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</si>
  <si>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</si>
  <si>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</si>
  <si>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</si>
  <si>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</si>
  <si>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</si>
  <si>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</si>
  <si>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</si>
  <si>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</si>
  <si>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</si>
  <si>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</si>
  <si>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</si>
  <si>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</si>
  <si>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</si>
  <si>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</si>
  <si>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</si>
  <si>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</si>
  <si>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</si>
  <si>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</si>
  <si>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</si>
  <si>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</si>
  <si>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</si>
  <si>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</si>
  <si>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</si>
  <si>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</si>
  <si>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</si>
  <si>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</si>
  <si>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</si>
  <si>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</si>
  <si>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</si>
  <si>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</si>
  <si>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</si>
  <si>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</si>
  <si>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</si>
  <si>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</si>
  <si>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</si>
  <si>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</si>
  <si>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</si>
  <si>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</si>
  <si>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</si>
  <si>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</si>
  <si>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</si>
  <si>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</si>
  <si>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</si>
  <si>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</si>
  <si>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</si>
  <si>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</si>
  <si>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</si>
  <si>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</si>
  <si>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</si>
  <si>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</si>
  <si>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</si>
  <si>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</si>
  <si>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</si>
  <si>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</si>
  <si>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</si>
  <si>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</si>
  <si>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</si>
  <si>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</si>
  <si>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</si>
  <si>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</si>
  <si>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</si>
  <si>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</si>
  <si>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</si>
  <si>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</si>
  <si>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</si>
  <si>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</si>
  <si>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</si>
  <si>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</si>
  <si>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</si>
  <si>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</si>
  <si>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</si>
  <si>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</si>
  <si>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</si>
  <si>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</si>
  <si>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</si>
  <si>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</si>
  <si>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</si>
  <si>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</si>
  <si>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</si>
  <si>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</si>
  <si>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</si>
  <si>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</si>
  <si>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</si>
  <si>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</si>
  <si>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</si>
  <si>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</si>
  <si>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</si>
  <si>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</si>
  <si>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</si>
  <si>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</si>
  <si>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</si>
  <si>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</si>
  <si>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</si>
  <si>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</si>
  <si>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</si>
  <si>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</si>
  <si>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</si>
  <si>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</si>
  <si>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</si>
  <si>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</si>
  <si>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</si>
  <si>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</si>
  <si>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</si>
  <si>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</si>
  <si>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</si>
  <si>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</si>
  <si>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</si>
  <si>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</si>
  <si>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</si>
  <si>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</si>
  <si>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</si>
  <si>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</si>
  <si>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</si>
  <si>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</si>
  <si>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</si>
  <si>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</si>
  <si>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</si>
  <si>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</si>
  <si>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</si>
  <si>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</si>
  <si>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</si>
  <si>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</si>
  <si>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</si>
  <si>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</si>
  <si>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</si>
  <si>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</si>
  <si>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</si>
  <si>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</si>
  <si>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</si>
  <si>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</si>
  <si>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</si>
  <si>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</si>
  <si>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</si>
  <si>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</si>
  <si>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</si>
  <si>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</si>
  <si>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</si>
  <si>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</si>
  <si>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</si>
  <si>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</si>
  <si>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</si>
  <si>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</si>
  <si>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</si>
  <si>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</si>
  <si>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</si>
  <si>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</si>
  <si>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</si>
  <si>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</si>
  <si>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</si>
  <si>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</si>
  <si>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</si>
  <si>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</si>
  <si>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</si>
  <si>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</si>
  <si>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</si>
  <si>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</si>
  <si>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</si>
  <si>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</si>
  <si>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</si>
  <si>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</si>
  <si>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</si>
  <si>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</si>
  <si>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</si>
  <si>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</si>
  <si>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</si>
  <si>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</si>
  <si>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</si>
  <si>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</si>
  <si>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</si>
  <si>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</si>
  <si>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</si>
  <si>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</si>
  <si>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</si>
  <si>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</si>
  <si>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</si>
  <si>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</si>
  <si>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</si>
  <si>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</si>
  <si>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</si>
  <si>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</si>
  <si>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</si>
  <si>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</si>
  <si>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</si>
  <si>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</si>
  <si>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</si>
  <si>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</si>
  <si>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</si>
  <si>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</si>
  <si>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</si>
  <si>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</si>
  <si>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</si>
  <si>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</si>
  <si>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</si>
  <si>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</si>
  <si>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</si>
  <si>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</si>
  <si>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</si>
  <si>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</si>
  <si>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</si>
  <si>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</si>
  <si>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</si>
  <si>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</si>
  <si>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</si>
  <si>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</si>
  <si>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</si>
  <si>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</si>
  <si>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</si>
  <si>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</si>
  <si>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</si>
  <si>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</si>
  <si>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</si>
  <si>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</si>
  <si>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</si>
  <si>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</si>
  <si>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</si>
  <si>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</si>
  <si>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</si>
  <si>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</si>
  <si>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</si>
  <si>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</si>
  <si>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</si>
  <si>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</si>
  <si>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</si>
  <si>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</si>
  <si>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</si>
  <si>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</si>
  <si>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</si>
  <si>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</si>
  <si>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</si>
  <si>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</si>
  <si>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</si>
  <si>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</si>
  <si>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</si>
  <si>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</si>
  <si>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</si>
  <si>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</si>
  <si>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</si>
  <si>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</si>
  <si>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</si>
  <si>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</si>
  <si>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</si>
  <si>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</si>
  <si>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</si>
  <si>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</si>
  <si>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</si>
  <si>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</si>
  <si>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</si>
  <si>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</si>
  <si>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</si>
  <si>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</si>
  <si>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</si>
  <si>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</si>
  <si>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</si>
  <si>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</si>
  <si>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</si>
  <si>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</si>
  <si>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</si>
  <si>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</si>
  <si>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</si>
  <si>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</si>
  <si>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</si>
  <si>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</si>
  <si>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</si>
  <si>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</si>
  <si>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</si>
  <si>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</si>
  <si>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</si>
  <si>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</si>
  <si>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</si>
  <si>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</si>
  <si>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</si>
  <si>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</si>
  <si>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</si>
  <si>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</si>
  <si>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</si>
  <si>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</si>
  <si>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</si>
  <si>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</si>
  <si>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</si>
  <si>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</si>
  <si>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</si>
  <si>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</si>
  <si>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</si>
  <si>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</si>
  <si>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</si>
  <si>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</si>
  <si>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</si>
  <si>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</si>
  <si>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</si>
  <si>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</si>
  <si>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</si>
  <si>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</si>
  <si>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</si>
  <si>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</si>
  <si>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</si>
  <si>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</si>
  <si>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</si>
  <si>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</si>
  <si>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</si>
  <si>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</si>
  <si>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</si>
  <si>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</si>
  <si>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</si>
  <si>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</si>
  <si>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</si>
  <si>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</si>
  <si>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</si>
  <si>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</si>
  <si>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</si>
  <si>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</si>
  <si>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</si>
  <si>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</si>
  <si>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</si>
  <si>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</si>
  <si>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</si>
  <si>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</si>
  <si>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</si>
  <si>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</si>
  <si>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</si>
  <si>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</si>
  <si>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</si>
  <si>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</si>
  <si>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</si>
  <si>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</si>
  <si>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</si>
  <si>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</si>
  <si>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</si>
  <si>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</si>
  <si>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</si>
  <si>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</si>
  <si>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</si>
  <si>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</si>
  <si>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</si>
  <si>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</si>
  <si>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</si>
  <si>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</si>
  <si>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</si>
  <si>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</si>
  <si>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</si>
  <si>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</si>
  <si>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</si>
  <si>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</si>
  <si>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</si>
  <si>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</si>
  <si>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</si>
  <si>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</si>
  <si>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</si>
  <si>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</si>
  <si>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</si>
  <si>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</si>
  <si>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</si>
  <si>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</si>
  <si>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</si>
  <si>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</si>
  <si>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</si>
  <si>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</si>
  <si>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</si>
  <si>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</si>
  <si>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</si>
  <si>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</si>
  <si>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</si>
  <si>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</si>
  <si>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</si>
  <si>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</si>
  <si>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</si>
  <si>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</si>
  <si>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</si>
  <si>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</si>
  <si>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</si>
  <si>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</si>
  <si>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</si>
  <si>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</si>
  <si>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</si>
  <si>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</si>
  <si>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</si>
  <si>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</si>
  <si>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</si>
  <si>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</si>
  <si>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</si>
  <si>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</si>
  <si>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</si>
  <si>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</si>
  <si>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</si>
  <si>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</si>
  <si>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</si>
  <si>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</si>
  <si>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</si>
  <si>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</si>
  <si>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</si>
  <si>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</si>
  <si>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</si>
  <si>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</si>
  <si>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</si>
  <si>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</si>
  <si>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</si>
  <si>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</si>
  <si>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</si>
  <si>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</si>
  <si>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</si>
  <si>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</si>
  <si>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</si>
  <si>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</si>
  <si>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</si>
  <si>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</si>
  <si>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</si>
  <si>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</si>
  <si>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</si>
  <si>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</si>
  <si>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</si>
  <si>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</si>
  <si>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</si>
  <si>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</si>
  <si>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</si>
  <si>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</si>
  <si>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</si>
  <si>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</si>
  <si>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</si>
  <si>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</si>
  <si>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</si>
  <si>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</si>
  <si>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</si>
  <si>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</si>
  <si>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</si>
  <si>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</si>
  <si>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</si>
  <si>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</si>
  <si>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</si>
  <si>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</si>
  <si>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</si>
  <si>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</si>
  <si>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</si>
  <si>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</si>
  <si>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</si>
  <si>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</si>
  <si>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</si>
  <si>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</si>
  <si>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</si>
  <si>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</si>
  <si>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</si>
  <si>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</si>
  <si>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</si>
  <si>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</si>
  <si>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</si>
  <si>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</si>
  <si>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</si>
  <si>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</si>
  <si>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</si>
  <si>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</si>
  <si>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</si>
  <si>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</si>
  <si>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</si>
  <si>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</si>
  <si>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</si>
  <si>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</si>
  <si>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</si>
  <si>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</si>
  <si>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</si>
  <si>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</si>
  <si>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</si>
  <si>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</si>
  <si>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</si>
  <si>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</si>
  <si>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</si>
  <si>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</si>
  <si>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</si>
  <si>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</si>
  <si>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</si>
  <si>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</si>
  <si>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</si>
  <si>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</si>
  <si>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</si>
  <si>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</si>
  <si>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</si>
  <si>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</si>
  <si>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</si>
  <si>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</si>
  <si>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</si>
  <si>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</si>
  <si>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</si>
  <si>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</si>
  <si>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</si>
  <si>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</si>
  <si>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</si>
  <si>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</si>
  <si>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</si>
  <si>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</si>
  <si>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</si>
  <si>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</si>
  <si>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</si>
  <si>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</si>
  <si>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</si>
  <si>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</si>
  <si>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</si>
  <si>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</si>
  <si>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</si>
  <si>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</si>
  <si>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</si>
  <si>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</si>
  <si>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</si>
  <si>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</si>
  <si>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</si>
  <si>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</si>
  <si>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</si>
  <si>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</si>
  <si>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</si>
  <si>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</si>
  <si>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</si>
  <si>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</si>
  <si>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</si>
  <si>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</si>
  <si>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</si>
  <si>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</si>
  <si>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</si>
  <si>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</si>
  <si>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</si>
  <si>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</si>
  <si>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</si>
  <si>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</si>
  <si>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</si>
  <si>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</si>
  <si>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</si>
  <si>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</si>
  <si>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</si>
  <si>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</si>
  <si>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</si>
  <si>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</si>
  <si>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</si>
  <si>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</si>
  <si>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</si>
  <si>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</si>
  <si>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</si>
  <si>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</si>
  <si>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</si>
  <si>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</si>
  <si>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</si>
  <si>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</si>
  <si>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</si>
  <si>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</si>
  <si>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</si>
  <si>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</si>
  <si>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</si>
  <si>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</si>
  <si>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</si>
  <si>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</si>
  <si>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</si>
  <si>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</si>
  <si>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</si>
  <si>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</si>
  <si>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</si>
  <si>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</si>
  <si>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</si>
  <si>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</si>
  <si>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</si>
  <si>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</si>
  <si>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</si>
  <si>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</si>
  <si>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</si>
  <si>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</si>
  <si>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</si>
  <si>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</si>
  <si>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</si>
  <si>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</si>
  <si>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</si>
  <si>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</si>
  <si>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</si>
  <si>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</si>
  <si>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</si>
  <si>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</si>
  <si>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</si>
  <si>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</si>
  <si>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</si>
  <si>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</si>
  <si>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</si>
  <si>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</si>
  <si>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</si>
  <si>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</si>
  <si>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</si>
  <si>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</si>
  <si>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</si>
  <si>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</si>
  <si>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</si>
  <si>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</si>
  <si>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</si>
  <si>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</si>
  <si>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</si>
  <si>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</si>
  <si>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</si>
  <si>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</si>
  <si>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</si>
  <si>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</si>
  <si>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</si>
  <si>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</si>
  <si>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</si>
  <si>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</si>
  <si>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</si>
  <si>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</si>
  <si>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</si>
  <si>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</si>
  <si>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</si>
  <si>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</si>
  <si>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</si>
  <si>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</si>
  <si>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</si>
  <si>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</si>
  <si>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</si>
  <si>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</si>
  <si>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</si>
  <si>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</si>
  <si>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</si>
  <si>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</si>
  <si>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</si>
  <si>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</si>
  <si>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</si>
  <si>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</si>
  <si>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</si>
  <si>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</si>
  <si>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</si>
  <si>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</si>
  <si>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</si>
  <si>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</si>
  <si>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</si>
  <si>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</si>
  <si>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</si>
  <si>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</si>
  <si>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</si>
  <si>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</si>
  <si>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</si>
  <si>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</si>
  <si>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</si>
  <si>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</si>
  <si>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</si>
  <si>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</si>
  <si>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</si>
  <si>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</si>
  <si>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</si>
  <si>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</si>
  <si>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</si>
  <si>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</si>
  <si>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</si>
  <si>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</si>
  <si>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</si>
  <si>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</si>
  <si>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</si>
  <si>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</si>
  <si>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</si>
  <si>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</si>
  <si>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</si>
  <si>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</si>
  <si>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</si>
  <si>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</si>
  <si>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</si>
  <si>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</si>
  <si>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</si>
  <si>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</si>
  <si>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</si>
  <si>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</si>
  <si>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</si>
  <si>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</si>
  <si>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</si>
  <si>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</si>
  <si>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</si>
  <si>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</si>
  <si>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</si>
  <si>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</si>
  <si>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</si>
  <si>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</si>
  <si>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</si>
  <si>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</si>
  <si>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</si>
  <si>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</si>
  <si>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</si>
  <si>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</si>
  <si>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</si>
  <si>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</si>
  <si>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</si>
  <si>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</si>
  <si>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</si>
  <si>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</si>
  <si>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</si>
  <si>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</si>
  <si>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</si>
  <si>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</si>
  <si>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</si>
  <si>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</si>
  <si>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</si>
  <si>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</si>
  <si>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</si>
  <si>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</si>
  <si>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</si>
  <si>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</si>
  <si>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</si>
  <si>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</si>
  <si>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</si>
  <si>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</si>
  <si>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</si>
  <si>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</si>
  <si>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</si>
  <si>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</si>
  <si>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</si>
  <si>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</si>
  <si>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</si>
  <si>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</si>
  <si>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</si>
  <si>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</si>
  <si>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</si>
  <si>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</si>
  <si>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</si>
  <si>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</si>
  <si>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</si>
  <si>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</si>
  <si>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</si>
  <si>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</si>
  <si>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</si>
  <si>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</si>
  <si>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</si>
  <si>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</si>
  <si>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</si>
  <si>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</si>
  <si>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</si>
  <si>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</si>
  <si>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</si>
  <si>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</si>
  <si>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</si>
  <si>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</si>
  <si>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</si>
  <si>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</si>
  <si>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</si>
  <si>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</si>
  <si>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</si>
  <si>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</si>
  <si>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</si>
  <si>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</si>
  <si>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</si>
  <si>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</si>
  <si>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</si>
  <si>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</si>
  <si>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</si>
  <si>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</si>
  <si>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</si>
  <si>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</si>
  <si>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</si>
  <si>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</si>
  <si>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</si>
  <si>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</si>
  <si>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</si>
  <si>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</si>
  <si>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</si>
  <si>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</si>
  <si>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</si>
  <si>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</si>
  <si>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</si>
  <si>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</si>
  <si>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</si>
  <si>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</si>
  <si>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</si>
  <si>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</si>
  <si>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</si>
  <si>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</si>
  <si>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</si>
  <si>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</si>
  <si>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</si>
  <si>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</si>
  <si>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</si>
  <si>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</si>
  <si>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</si>
  <si>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</si>
  <si>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</si>
  <si>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</si>
  <si>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</si>
  <si>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</si>
  <si>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</si>
  <si>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</si>
  <si>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</si>
  <si>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</si>
  <si>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</si>
  <si>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</si>
  <si>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</si>
  <si>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</si>
  <si>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</si>
  <si>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</si>
  <si>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</si>
  <si>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</si>
  <si>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</si>
  <si>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</si>
  <si>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</si>
  <si>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</si>
  <si>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</si>
  <si>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</si>
  <si>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</si>
  <si>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</si>
  <si>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</si>
  <si>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</si>
  <si>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</si>
  <si>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</si>
  <si>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</si>
  <si>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</si>
  <si>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</si>
  <si>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</si>
  <si>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</si>
  <si>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</si>
  <si>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</si>
  <si>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</si>
  <si>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</si>
  <si>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</si>
  <si>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</si>
  <si>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</si>
  <si>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</si>
  <si>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</si>
  <si>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</si>
  <si>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</si>
  <si>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</si>
  <si>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</si>
  <si>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</si>
  <si>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</si>
  <si>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</si>
  <si>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</si>
  <si>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</si>
  <si>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</si>
  <si>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</si>
  <si>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</si>
  <si>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</si>
  <si>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</si>
  <si>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</si>
  <si>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</si>
  <si>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</si>
  <si>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</si>
  <si>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</si>
  <si>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</si>
  <si>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</si>
  <si>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</si>
  <si>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</si>
  <si>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</si>
  <si>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</si>
  <si>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</si>
  <si>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</si>
  <si>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</si>
  <si>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</si>
  <si>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</si>
  <si>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</si>
  <si>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</si>
  <si>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</si>
  <si>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</si>
  <si>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</si>
  <si>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</si>
  <si>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</si>
  <si>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</si>
  <si>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</si>
  <si>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</si>
  <si>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</si>
  <si>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</si>
  <si>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</si>
  <si>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</si>
  <si>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</si>
  <si>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</si>
  <si>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</si>
  <si>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</si>
  <si>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</si>
  <si>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</si>
  <si>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</si>
  <si>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</si>
  <si>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</si>
  <si>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</si>
  <si>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</si>
  <si>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</si>
  <si>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</si>
  <si>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</si>
  <si>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</si>
  <si>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</si>
  <si>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</si>
  <si>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</si>
  <si>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</si>
  <si>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</si>
  <si>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</si>
  <si>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</si>
  <si>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</si>
  <si>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</si>
  <si>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</si>
  <si>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</si>
  <si>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</si>
  <si>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</si>
  <si>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</si>
  <si>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</si>
  <si>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</si>
  <si>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</si>
  <si>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</si>
  <si>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</si>
  <si>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</si>
  <si>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</si>
  <si>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</si>
  <si>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</si>
  <si>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</si>
  <si>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</si>
  <si>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</si>
  <si>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</si>
  <si>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</si>
  <si>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</si>
  <si>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</si>
  <si>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</si>
  <si>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</si>
  <si>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</si>
  <si>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</si>
  <si>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</si>
  <si>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</si>
  <si>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</si>
  <si>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</si>
  <si>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</si>
  <si>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</si>
  <si>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</si>
  <si>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</si>
  <si>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</si>
  <si>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</si>
  <si>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</si>
  <si>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</si>
  <si>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</si>
  <si>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</si>
  <si>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</si>
  <si>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</si>
  <si>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</si>
  <si>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</si>
  <si>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</si>
  <si>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</si>
  <si>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</si>
  <si>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</si>
  <si>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</si>
  <si>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</si>
  <si>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</si>
  <si>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</si>
  <si>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</si>
  <si>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</si>
  <si>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</si>
  <si>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</si>
  <si>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</si>
  <si>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</si>
  <si>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</si>
  <si>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</si>
  <si>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</si>
  <si>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</si>
  <si>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</si>
  <si>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</si>
  <si>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</si>
  <si>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</si>
  <si>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</si>
  <si>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</si>
  <si>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</si>
  <si>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</si>
  <si>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</si>
  <si>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</si>
  <si>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</si>
  <si>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</si>
  <si>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</si>
  <si>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</si>
  <si>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</si>
  <si>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</si>
  <si>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</si>
  <si>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</si>
  <si>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</si>
  <si>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</si>
  <si>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</si>
  <si>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</si>
  <si>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</si>
  <si>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</si>
  <si>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</si>
  <si>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</si>
  <si>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</si>
  <si>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</si>
  <si>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</si>
  <si>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</si>
  <si>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</si>
  <si>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</si>
  <si>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</si>
  <si>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</si>
  <si>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</si>
  <si>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</si>
  <si>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</si>
  <si>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</si>
  <si>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</si>
  <si>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</si>
  <si>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</si>
  <si>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</si>
  <si>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</si>
  <si>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</si>
  <si>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</si>
  <si>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</si>
  <si>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</si>
  <si>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</si>
  <si>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</si>
  <si>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</si>
  <si>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</si>
  <si>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</si>
  <si>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</si>
  <si>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</si>
  <si>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</si>
  <si>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</si>
  <si>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</si>
  <si>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</si>
  <si>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</si>
  <si>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</si>
  <si>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</si>
  <si>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</si>
  <si>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</si>
  <si>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</si>
  <si>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</si>
  <si>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</si>
  <si>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</si>
  <si>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</si>
  <si>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</si>
  <si>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</si>
  <si>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</si>
  <si>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</si>
  <si>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</si>
  <si>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</si>
  <si>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</si>
  <si>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</si>
  <si>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</si>
  <si>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</si>
  <si>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</si>
  <si>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</si>
  <si>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</si>
  <si>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</si>
  <si>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</si>
  <si>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</si>
  <si>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</si>
  <si>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</si>
  <si>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</si>
  <si>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</si>
  <si>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</si>
  <si>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</si>
  <si>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</si>
  <si>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</si>
  <si>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</si>
  <si>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</si>
  <si>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</si>
  <si>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</si>
  <si>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</si>
  <si>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</si>
  <si>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</si>
  <si>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</si>
  <si>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</si>
  <si>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</si>
  <si>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</si>
  <si>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</si>
  <si>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</si>
  <si>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</si>
  <si>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</si>
  <si>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</si>
  <si>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</si>
  <si>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</si>
  <si>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</si>
  <si>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</si>
  <si>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</si>
  <si>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</si>
  <si>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</si>
  <si>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</si>
  <si>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</si>
  <si>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</si>
  <si>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</si>
  <si>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</si>
  <si>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</si>
  <si>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</si>
  <si>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</si>
  <si>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</si>
  <si>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</si>
  <si>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</si>
  <si>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</si>
  <si>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</si>
  <si>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</si>
  <si>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</si>
  <si>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</si>
  <si>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</si>
  <si>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</si>
  <si>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</si>
  <si>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</si>
  <si>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</si>
  <si>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</si>
  <si>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</si>
  <si>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</si>
  <si>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</si>
  <si>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</si>
  <si>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</si>
  <si>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</si>
  <si>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</si>
  <si>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</si>
  <si>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</si>
  <si>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</si>
  <si>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</si>
  <si>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</si>
  <si>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</si>
  <si>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</si>
  <si>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</si>
  <si>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</si>
  <si>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</si>
  <si>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</si>
  <si>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</si>
  <si>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</si>
  <si>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</si>
  <si>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</si>
  <si>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</si>
  <si>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</si>
  <si>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</si>
  <si>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</si>
  <si>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</si>
  <si>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</si>
  <si>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</si>
  <si>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</si>
  <si>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</si>
  <si>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</si>
  <si>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</si>
  <si>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</si>
  <si>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</si>
  <si>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</si>
  <si>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</si>
  <si>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</si>
  <si>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</si>
  <si>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</si>
  <si>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</si>
  <si>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</si>
  <si>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</si>
  <si>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</si>
  <si>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</si>
  <si>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</si>
  <si>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</si>
  <si>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</si>
  <si>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</si>
  <si>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</si>
  <si>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</si>
  <si>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</si>
  <si>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</si>
  <si>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</si>
  <si>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</si>
  <si>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</si>
  <si>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</si>
  <si>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</si>
  <si>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</si>
  <si>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</si>
  <si>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</si>
  <si>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</si>
  <si>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</si>
  <si>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</si>
  <si>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</si>
  <si>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</si>
  <si>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</si>
  <si>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</si>
  <si>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</si>
  <si>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</si>
  <si>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</si>
  <si>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</si>
  <si>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</si>
  <si>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</si>
  <si>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</si>
  <si>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</si>
  <si>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</si>
  <si>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</si>
  <si>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</si>
  <si>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</si>
  <si>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</si>
  <si>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</si>
  <si>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</si>
  <si>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</si>
  <si>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</si>
  <si>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</si>
  <si>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</si>
  <si>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</si>
  <si>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</si>
  <si>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</si>
  <si>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</si>
  <si>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</si>
  <si>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</si>
  <si>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</si>
  <si>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</si>
  <si>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</si>
  <si>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</si>
  <si>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</si>
  <si>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</si>
  <si>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</si>
  <si>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</si>
  <si>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</si>
  <si>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</si>
  <si>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</si>
  <si>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</si>
  <si>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</si>
  <si>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</si>
  <si>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</si>
  <si>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</si>
  <si>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</si>
  <si>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</si>
  <si>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</si>
  <si>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</si>
  <si>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</si>
  <si>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</si>
  <si>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</si>
  <si>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</si>
  <si>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</si>
  <si>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</si>
  <si>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</si>
  <si>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</si>
  <si>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</si>
  <si>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</si>
  <si>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</si>
  <si>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</si>
  <si>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</si>
  <si>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</si>
  <si>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</si>
  <si>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</si>
  <si>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</si>
  <si>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</si>
  <si>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</si>
  <si>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</si>
  <si>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</si>
  <si>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</si>
  <si>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</si>
  <si>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</si>
  <si>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</si>
  <si>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</si>
  <si>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</si>
  <si>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</si>
  <si>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</si>
  <si>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</si>
  <si>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</si>
  <si>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</si>
  <si>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</si>
  <si>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</si>
  <si>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</si>
  <si>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</si>
  <si>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</si>
  <si>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</si>
  <si>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</si>
  <si>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</si>
  <si>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</si>
  <si>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</si>
  <si>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</si>
  <si>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</si>
  <si>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</si>
  <si>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</si>
  <si>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</si>
  <si>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</si>
  <si>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</si>
  <si>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</si>
  <si>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</si>
  <si>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</si>
  <si>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</si>
  <si>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</si>
  <si>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</si>
  <si>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</si>
  <si>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</si>
  <si>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</si>
  <si>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</si>
  <si>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</si>
  <si>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</si>
  <si>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</si>
  <si>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</si>
  <si>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</si>
  <si>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</si>
  <si>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</si>
  <si>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</si>
  <si>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</si>
  <si>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</si>
  <si>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</si>
  <si>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</si>
  <si>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</si>
  <si>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</si>
  <si>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</si>
  <si>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</si>
  <si>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</si>
  <si>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</si>
  <si>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</si>
  <si>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</si>
  <si>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</si>
  <si>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</si>
  <si>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</si>
  <si>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</si>
  <si>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</si>
  <si>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</si>
  <si>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</si>
  <si>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</si>
  <si>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</si>
  <si>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</si>
  <si>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</si>
  <si>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</si>
  <si>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</si>
  <si>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</si>
  <si>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</si>
  <si>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</si>
  <si>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</si>
  <si>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</si>
  <si>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</si>
  <si>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</si>
  <si>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</si>
  <si>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</si>
  <si>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</si>
  <si>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</si>
  <si>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</si>
  <si>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</si>
  <si>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</si>
  <si>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</si>
  <si>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</si>
  <si>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</si>
  <si>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</si>
  <si>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</si>
  <si>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</si>
  <si>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</si>
  <si>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</si>
  <si>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</si>
  <si>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</si>
  <si>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</si>
  <si>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</si>
  <si>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</si>
  <si>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</si>
  <si>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</si>
  <si>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</si>
  <si>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</si>
  <si>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</si>
  <si>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</si>
  <si>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</si>
  <si>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</si>
  <si>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</si>
  <si>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</si>
  <si>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</si>
  <si>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</si>
  <si>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</si>
  <si>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</si>
  <si>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</si>
  <si>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</si>
  <si>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</si>
  <si>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</si>
  <si>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</si>
  <si>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</si>
  <si>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</si>
  <si>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</si>
  <si>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</si>
  <si>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</si>
  <si>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</si>
  <si>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</si>
  <si>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</si>
  <si>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</si>
  <si>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</si>
  <si>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</si>
  <si>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</si>
  <si>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</si>
  <si>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</si>
  <si>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</si>
  <si>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</si>
  <si>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</si>
  <si>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</si>
  <si>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</si>
  <si>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</si>
  <si>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</si>
  <si>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</si>
  <si>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</si>
  <si>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</si>
  <si>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</si>
  <si>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</si>
  <si>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</si>
  <si>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</si>
  <si>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</si>
  <si>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</si>
  <si>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</si>
  <si>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</si>
  <si>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</si>
  <si>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</si>
  <si>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</si>
  <si>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</si>
  <si>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</si>
  <si>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</si>
  <si>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</si>
  <si>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</si>
  <si>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</si>
  <si>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</si>
  <si>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</si>
  <si>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</si>
  <si>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</si>
  <si>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</si>
  <si>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</si>
  <si>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</si>
  <si>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</si>
  <si>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</si>
  <si>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</si>
  <si>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</si>
  <si>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</si>
  <si>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</si>
  <si>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</si>
  <si>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</si>
  <si>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</si>
  <si>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</si>
  <si>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</si>
  <si>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</si>
  <si>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</si>
  <si>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</si>
  <si>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</si>
  <si>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</si>
  <si>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</si>
  <si>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</si>
  <si>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</si>
  <si>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</si>
  <si>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</si>
  <si>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</si>
  <si>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</si>
  <si>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</si>
  <si>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</si>
  <si>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</si>
  <si>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</si>
  <si>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</si>
  <si>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</si>
  <si>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</si>
  <si>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</si>
  <si>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</si>
  <si>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</si>
  <si>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</si>
  <si>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</si>
  <si>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</si>
  <si>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</si>
  <si>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</si>
  <si>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</si>
  <si>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</si>
  <si>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</si>
  <si>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</si>
  <si>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</si>
  <si>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</si>
  <si>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</si>
  <si>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</si>
  <si>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</si>
  <si>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</si>
  <si>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</si>
  <si>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</si>
  <si>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</si>
  <si>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</si>
  <si>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</si>
  <si>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</si>
  <si>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</si>
  <si>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</si>
  <si>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</si>
  <si>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</si>
  <si>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</si>
  <si>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</si>
  <si>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</si>
  <si>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</si>
  <si>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</si>
  <si>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</si>
  <si>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</si>
  <si>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</si>
  <si>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</si>
  <si>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</si>
  <si>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</si>
  <si>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</si>
  <si>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</si>
  <si>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</si>
  <si>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</si>
  <si>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</si>
  <si>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</si>
  <si>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</si>
  <si>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</si>
  <si>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</si>
  <si>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</si>
  <si>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</si>
  <si>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</si>
  <si>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</si>
  <si>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</si>
  <si>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</si>
  <si>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</si>
  <si>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</si>
  <si>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</si>
  <si>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</si>
  <si>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</si>
  <si>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</si>
  <si>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</si>
  <si>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</si>
  <si>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</si>
  <si>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</si>
  <si>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</si>
  <si>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</si>
  <si>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</si>
  <si>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</si>
  <si>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</si>
  <si>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</si>
  <si>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</si>
  <si>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</si>
  <si>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</si>
  <si>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</si>
  <si>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</si>
  <si>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</si>
  <si>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</si>
  <si>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</si>
  <si>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</si>
  <si>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</si>
  <si>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</si>
  <si>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</si>
  <si>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</si>
  <si>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</si>
  <si>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</si>
  <si>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</si>
  <si>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</si>
  <si>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</si>
  <si>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</si>
  <si>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</si>
  <si>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</si>
  <si>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</si>
  <si>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</si>
  <si>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</si>
  <si>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</si>
  <si>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</si>
  <si>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</si>
  <si>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</si>
  <si>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</si>
  <si>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</si>
  <si>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</si>
  <si>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</si>
  <si>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</si>
  <si>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</si>
  <si>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</si>
  <si>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</si>
  <si>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</si>
  <si>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</si>
  <si>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</si>
  <si>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</si>
  <si>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</si>
  <si>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</si>
  <si>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</si>
  <si>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</si>
  <si>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</si>
  <si>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</si>
  <si>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</si>
  <si>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</si>
  <si>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</si>
  <si>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</si>
  <si>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</si>
  <si>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</si>
  <si>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</si>
  <si>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</si>
  <si>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</si>
  <si>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</si>
  <si>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</si>
  <si>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</si>
  <si>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</si>
  <si>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</si>
  <si>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</si>
  <si>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</si>
  <si>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</si>
  <si>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</si>
  <si>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</si>
  <si>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</si>
  <si>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</si>
  <si>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</si>
  <si>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</si>
  <si>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</si>
  <si>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</si>
  <si>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</si>
  <si>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</si>
  <si>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</si>
  <si>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</si>
  <si>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</si>
  <si>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</si>
  <si>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</si>
  <si>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</si>
  <si>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</si>
  <si>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</si>
  <si>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</si>
  <si>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</si>
  <si>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</si>
  <si>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</si>
  <si>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</si>
  <si>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</si>
  <si>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</si>
  <si>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</si>
  <si>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</si>
  <si>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</si>
  <si>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</si>
  <si>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</si>
  <si>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</si>
  <si>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</si>
  <si>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</si>
  <si>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</si>
  <si>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</si>
  <si>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</si>
  <si>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</si>
  <si>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</si>
  <si>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</si>
  <si>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</si>
  <si>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</si>
  <si>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</si>
  <si>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</si>
  <si>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</si>
  <si>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</si>
  <si>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</si>
  <si>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</si>
  <si>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</si>
  <si>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</si>
  <si>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</si>
  <si>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</si>
  <si>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</si>
  <si>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</si>
  <si>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</si>
  <si>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</si>
  <si>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</si>
  <si>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</si>
  <si>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</si>
  <si>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</si>
  <si>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</si>
  <si>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</si>
  <si>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</si>
  <si>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</si>
  <si>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</si>
  <si>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</si>
  <si>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</si>
  <si>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</si>
  <si>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</si>
  <si>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</si>
  <si>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</si>
  <si>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</si>
  <si>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</si>
  <si>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</si>
  <si>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</si>
  <si>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</si>
  <si>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</si>
  <si>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</si>
  <si>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</si>
  <si>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</si>
  <si>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</si>
  <si>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</si>
  <si>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</si>
  <si>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</si>
  <si>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</si>
  <si>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</si>
  <si>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</si>
  <si>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</si>
  <si>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</si>
  <si>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</si>
  <si>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</si>
  <si>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</si>
  <si>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</si>
  <si>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</si>
  <si>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</si>
  <si>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</si>
  <si>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</si>
  <si>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</si>
  <si>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</si>
  <si>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</si>
  <si>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</si>
  <si>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</si>
  <si>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</si>
  <si>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</si>
  <si>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</si>
  <si>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</si>
  <si>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</si>
  <si>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</si>
  <si>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</si>
  <si>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</si>
  <si>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</si>
  <si>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</si>
  <si>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</si>
  <si>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</si>
  <si>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</si>
  <si>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</si>
  <si>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</si>
  <si>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</si>
  <si>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</si>
  <si>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</si>
  <si>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</si>
  <si>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</si>
  <si>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</si>
  <si>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</si>
  <si>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</si>
  <si>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</si>
  <si>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</si>
  <si>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</si>
  <si>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</si>
  <si>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</si>
  <si>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</si>
  <si>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</si>
  <si>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</si>
  <si>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</si>
  <si>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</si>
  <si>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</si>
  <si>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</si>
  <si>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</si>
  <si>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</si>
  <si>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</si>
  <si>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</si>
  <si>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</si>
  <si>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</si>
  <si>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</si>
  <si>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</si>
  <si>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</si>
  <si>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</si>
  <si>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</si>
  <si>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</si>
  <si>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</si>
  <si>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</si>
  <si>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</si>
  <si>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</si>
  <si>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</si>
  <si>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</si>
  <si>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</si>
  <si>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</si>
  <si>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</si>
  <si>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</si>
  <si>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</si>
  <si>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</si>
  <si>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</si>
  <si>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</si>
  <si>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</si>
  <si>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</si>
  <si>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</si>
  <si>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</si>
  <si>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</si>
  <si>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</si>
  <si>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</si>
  <si>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</si>
  <si>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</si>
  <si>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</si>
  <si>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</si>
  <si>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</si>
  <si>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</si>
  <si>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</si>
  <si>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</si>
  <si>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</si>
  <si>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</si>
  <si>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</si>
  <si>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</si>
  <si>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</si>
  <si>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</si>
  <si>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</si>
  <si>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</si>
  <si>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</si>
  <si>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</si>
  <si>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</si>
  <si>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</si>
  <si>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</si>
  <si>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</si>
  <si>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</si>
  <si>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</si>
  <si>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</si>
  <si>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</si>
  <si>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</si>
  <si>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</si>
  <si>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</si>
  <si>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</si>
  <si>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</si>
  <si>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</si>
  <si>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</si>
  <si>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</si>
  <si>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</si>
  <si>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</si>
  <si>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</si>
  <si>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</si>
  <si>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</si>
  <si>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</si>
  <si>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</si>
  <si>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</si>
  <si>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</si>
  <si>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</si>
  <si>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</si>
  <si>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</si>
  <si>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</si>
  <si>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</si>
  <si>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</si>
  <si>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</si>
  <si>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</si>
  <si>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</si>
  <si>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</si>
  <si>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</si>
  <si>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</si>
  <si>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</si>
  <si>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</si>
  <si>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</si>
  <si>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</si>
  <si>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</si>
  <si>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</si>
  <si>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</si>
  <si>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</si>
  <si>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</si>
  <si>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</si>
  <si>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</si>
  <si>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</si>
  <si>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</si>
  <si>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</si>
  <si>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</si>
  <si>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</si>
  <si>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</si>
  <si>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</si>
  <si>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</si>
  <si>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</si>
  <si>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</si>
  <si>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</si>
  <si>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</si>
  <si>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</si>
  <si>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</si>
  <si>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</si>
  <si>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</si>
  <si>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</si>
  <si>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</si>
  <si>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</si>
  <si>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</si>
  <si>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</si>
  <si>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</si>
  <si>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</si>
  <si>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</si>
  <si>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</si>
  <si>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</si>
  <si>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</si>
  <si>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</si>
  <si>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</si>
  <si>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</si>
  <si>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</si>
  <si>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</si>
  <si>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</si>
  <si>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</si>
  <si>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</si>
  <si>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</si>
  <si>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</si>
  <si>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</si>
  <si>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</si>
  <si>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</si>
  <si>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</si>
  <si>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</si>
  <si>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</si>
  <si>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</si>
  <si>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</si>
  <si>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</si>
  <si>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</si>
  <si>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</si>
  <si>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</si>
  <si>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</si>
  <si>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</si>
  <si>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</si>
  <si>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</si>
  <si>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</si>
  <si>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</si>
  <si>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</si>
  <si>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</si>
  <si>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</si>
  <si>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</si>
  <si>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</si>
  <si>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</si>
  <si>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</si>
  <si>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</si>
  <si>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</si>
  <si>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</si>
  <si>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</si>
  <si>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</si>
  <si>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</si>
  <si>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</si>
  <si>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</si>
  <si>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</si>
  <si>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</si>
  <si>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</si>
  <si>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</si>
  <si>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</si>
  <si>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</si>
  <si>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</si>
  <si>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</si>
  <si>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</si>
  <si>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</si>
  <si>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</si>
  <si>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</si>
  <si>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</si>
  <si>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</si>
  <si>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</si>
  <si>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</si>
  <si>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</si>
  <si>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</si>
  <si>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</si>
  <si>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</si>
  <si>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</si>
  <si>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</si>
  <si>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</si>
  <si>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</si>
  <si>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</si>
  <si>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</si>
  <si>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</si>
  <si>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</si>
  <si>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</si>
  <si>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</si>
  <si>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</si>
  <si>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</si>
  <si>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</si>
  <si>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</si>
  <si>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</si>
  <si>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</si>
  <si>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</si>
  <si>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</si>
  <si>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</si>
  <si>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</si>
  <si>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</si>
  <si>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</si>
  <si>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</si>
  <si>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</si>
  <si>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</si>
  <si>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</si>
  <si>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</si>
  <si>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</si>
  <si>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</si>
  <si>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</si>
  <si>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</si>
  <si>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</si>
  <si>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</si>
  <si>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</si>
  <si>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</si>
  <si>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</si>
  <si>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</si>
  <si>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</si>
  <si>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</si>
  <si>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</si>
  <si>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</si>
  <si>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</si>
  <si>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</si>
  <si>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</si>
  <si>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</si>
  <si>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</si>
  <si>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</si>
  <si>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</si>
  <si>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</si>
  <si>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</si>
  <si>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</si>
  <si>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</si>
  <si>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</si>
  <si>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</si>
  <si>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</si>
  <si>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</si>
  <si>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</si>
  <si>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</si>
  <si>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</si>
  <si>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</si>
  <si>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</si>
  <si>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</si>
  <si>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</si>
  <si>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</si>
  <si>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</si>
  <si>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</si>
  <si>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</si>
  <si>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</si>
  <si>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</si>
  <si>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</si>
  <si>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</si>
  <si>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</si>
  <si>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</si>
  <si>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</si>
  <si>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</si>
  <si>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</si>
  <si>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</si>
  <si>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</si>
  <si>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</si>
  <si>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</si>
  <si>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</si>
  <si>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</si>
  <si>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</si>
  <si>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</si>
  <si>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</si>
  <si>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</si>
  <si>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</si>
  <si>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</si>
  <si>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</si>
  <si>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</si>
  <si>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</si>
  <si>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</si>
  <si>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</si>
  <si>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</si>
  <si>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</si>
  <si>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</si>
  <si>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</si>
  <si>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</si>
  <si>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</si>
  <si>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</si>
  <si>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</si>
  <si>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</si>
  <si>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</si>
  <si>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</si>
  <si>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</si>
  <si>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</si>
  <si>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</si>
  <si>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</si>
  <si>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</si>
  <si>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</si>
  <si>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</si>
  <si>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</si>
  <si>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</si>
  <si>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</si>
  <si>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</si>
  <si>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</si>
  <si>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</si>
  <si>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</si>
  <si>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</si>
  <si>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</si>
  <si>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</si>
  <si>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</si>
  <si>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</si>
  <si>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</si>
  <si>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</si>
  <si>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</si>
  <si>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</si>
  <si>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</si>
  <si>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</si>
  <si>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</si>
  <si>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</si>
  <si>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</si>
  <si>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</si>
  <si>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</si>
  <si>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</si>
  <si>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</si>
  <si>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</si>
  <si>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</si>
  <si>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</si>
  <si>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</si>
  <si>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</si>
  <si>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</si>
  <si>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</si>
  <si>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</si>
  <si>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</si>
  <si>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</si>
  <si>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</si>
  <si>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</si>
  <si>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</si>
  <si>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</si>
  <si>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</si>
  <si>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</si>
  <si>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</si>
  <si>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</si>
  <si>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</si>
  <si>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</si>
  <si>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</si>
  <si>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</si>
  <si>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</si>
  <si>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</si>
  <si>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</si>
  <si>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</si>
  <si>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</si>
  <si>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</si>
  <si>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</si>
  <si>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</si>
  <si>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</si>
  <si>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</si>
  <si>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</si>
  <si>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</si>
  <si>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</si>
  <si>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</si>
  <si>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</si>
  <si>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</si>
  <si>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</si>
  <si>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</si>
  <si>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</si>
  <si>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</si>
  <si>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</si>
  <si>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</si>
  <si>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</si>
  <si>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</si>
  <si>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</si>
  <si>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</si>
  <si>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</si>
  <si>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</si>
  <si>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</si>
  <si>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</si>
  <si>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</si>
  <si>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</si>
  <si>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</si>
  <si>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</si>
  <si>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</si>
  <si>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</si>
  <si>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</si>
  <si>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</si>
  <si>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</si>
  <si>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</si>
  <si>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</si>
  <si>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</si>
  <si>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</si>
  <si>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</si>
  <si>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</si>
  <si>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</si>
  <si>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</si>
  <si>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</si>
  <si>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</si>
  <si>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</si>
  <si>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</si>
  <si>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</si>
  <si>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</si>
  <si>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</si>
  <si>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</si>
  <si>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</si>
  <si>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</si>
  <si>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</si>
  <si>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</si>
  <si>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</si>
  <si>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</si>
  <si>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</si>
  <si>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</si>
  <si>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</si>
  <si>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</si>
  <si>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</si>
  <si>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</si>
  <si>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</si>
  <si>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</si>
  <si>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</si>
  <si>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</si>
  <si>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</si>
  <si>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</si>
  <si>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</si>
  <si>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</si>
  <si>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</si>
  <si>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</si>
  <si>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</si>
  <si>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</si>
  <si>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</si>
  <si>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</si>
  <si>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</si>
  <si>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</si>
  <si>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</si>
  <si>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</si>
  <si>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</si>
  <si>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</si>
  <si>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</si>
  <si>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</si>
  <si>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</si>
  <si>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</si>
  <si>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</si>
  <si>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</si>
  <si>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</si>
  <si>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</si>
  <si>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</si>
  <si>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</si>
  <si>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</si>
  <si>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</si>
  <si>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</si>
  <si>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</si>
  <si>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</si>
  <si>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</si>
  <si>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</si>
  <si>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</si>
  <si>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</si>
  <si>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</si>
  <si>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</si>
  <si>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</si>
  <si>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</si>
  <si>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</si>
  <si>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</si>
  <si>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</si>
  <si>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</si>
  <si>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</si>
  <si>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</si>
  <si>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</si>
  <si>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</si>
  <si>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</si>
  <si>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</si>
  <si>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</si>
  <si>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</si>
  <si>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</si>
  <si>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</si>
  <si>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</si>
  <si>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</si>
  <si>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</si>
  <si>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</si>
  <si>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</si>
  <si>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</si>
  <si>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</si>
  <si>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</si>
  <si>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</si>
  <si>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</si>
  <si>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</si>
  <si>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</si>
  <si>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</si>
  <si>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</si>
  <si>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</si>
  <si>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</si>
  <si>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</si>
  <si>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</si>
  <si>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</si>
  <si>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</si>
  <si>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</si>
  <si>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</si>
  <si>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</si>
  <si>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</si>
  <si>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</si>
  <si>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</si>
  <si>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</si>
  <si>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</si>
  <si>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</si>
  <si>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</si>
  <si>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</si>
  <si>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</si>
  <si>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</si>
  <si>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</si>
  <si>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</si>
  <si>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</si>
  <si>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</si>
  <si>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</si>
  <si>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</si>
  <si>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</si>
  <si>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</si>
  <si>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</si>
  <si>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</si>
  <si>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</si>
  <si>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</si>
  <si>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</si>
  <si>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</si>
  <si>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</si>
  <si>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</si>
  <si>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</si>
  <si>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</si>
  <si>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</si>
  <si>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</si>
  <si>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</si>
  <si>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</si>
  <si>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</si>
  <si>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</si>
  <si>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</si>
  <si>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</si>
  <si>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</si>
  <si>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</si>
  <si>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</si>
  <si>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</si>
  <si>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</si>
  <si>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</si>
  <si>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</si>
  <si>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</si>
  <si>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</si>
  <si>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</si>
  <si>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</si>
  <si>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</si>
  <si>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</si>
  <si>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</si>
  <si>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</si>
  <si>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</si>
  <si>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</si>
  <si>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</si>
  <si>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</si>
  <si>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</si>
  <si>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</si>
  <si>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</si>
  <si>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</si>
  <si>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</si>
  <si>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</si>
  <si>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</si>
  <si>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</si>
  <si>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</si>
  <si>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</si>
  <si>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</si>
  <si>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</si>
  <si>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</si>
  <si>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</si>
  <si>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</si>
  <si>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</si>
  <si>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</si>
  <si>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</si>
  <si>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</si>
  <si>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</si>
  <si>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</si>
  <si>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</si>
  <si>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</si>
  <si>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</si>
  <si>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</si>
  <si>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</si>
  <si>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</si>
  <si>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</si>
  <si>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</si>
  <si>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</si>
  <si>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</si>
  <si>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</si>
  <si>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</si>
  <si>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</si>
  <si>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</si>
  <si>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</si>
  <si>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</si>
  <si>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</si>
  <si>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</si>
  <si>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</si>
  <si>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</si>
  <si>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</si>
  <si>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</si>
  <si>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</si>
  <si>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</si>
  <si>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</si>
  <si>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</si>
  <si>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</si>
  <si>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</si>
  <si>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</si>
  <si>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</si>
  <si>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</si>
  <si>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</si>
  <si>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</si>
  <si>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</si>
  <si>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</si>
  <si>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</si>
  <si>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</si>
  <si>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</si>
  <si>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</si>
  <si>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</si>
  <si>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</si>
  <si>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</si>
  <si>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</si>
  <si>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</si>
  <si>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</si>
  <si>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</si>
  <si>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</si>
  <si>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</si>
  <si>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</si>
  <si>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</si>
  <si>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</si>
  <si>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</si>
  <si>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</si>
  <si>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</si>
  <si>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</si>
  <si>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</si>
  <si>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</si>
  <si>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</si>
  <si>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</si>
  <si>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</si>
  <si>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</si>
  <si>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</si>
  <si>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</si>
  <si>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</si>
  <si>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</si>
  <si>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</si>
  <si>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</si>
  <si>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</si>
  <si>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</si>
  <si>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</si>
  <si>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</si>
  <si>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</si>
  <si>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</si>
  <si>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</si>
  <si>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</si>
  <si>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</si>
  <si>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</si>
  <si>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</si>
  <si>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</si>
  <si>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</si>
  <si>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</si>
  <si>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</si>
  <si>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</si>
  <si>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</si>
  <si>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</si>
  <si>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</si>
  <si>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</si>
  <si>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</si>
  <si>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</si>
  <si>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</si>
  <si>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</si>
  <si>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</si>
  <si>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</si>
  <si>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</si>
  <si>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</si>
  <si>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</si>
  <si>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</si>
  <si>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</si>
  <si>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</si>
  <si>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</si>
  <si>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</si>
  <si>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</si>
  <si>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</si>
  <si>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</si>
  <si>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</si>
  <si>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</si>
  <si>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</si>
  <si>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</si>
  <si>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</si>
  <si>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</si>
  <si>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</si>
  <si>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</si>
  <si>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</si>
  <si>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</si>
  <si>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</si>
  <si>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</si>
  <si>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</si>
  <si>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</si>
  <si>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</si>
  <si>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</si>
  <si>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</si>
  <si>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</si>
  <si>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</si>
  <si>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</si>
  <si>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</si>
  <si>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</si>
  <si>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</si>
  <si>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</si>
  <si>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</si>
  <si>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</si>
  <si>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</si>
  <si>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</si>
  <si>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</si>
  <si>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</si>
  <si>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</si>
  <si>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</si>
  <si>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</si>
  <si>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</si>
  <si>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</si>
  <si>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</si>
  <si>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</si>
  <si>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</si>
  <si>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</si>
  <si>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</si>
  <si>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</si>
  <si>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</si>
  <si>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</si>
  <si>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</si>
  <si>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</si>
  <si>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</si>
  <si>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</si>
  <si>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</si>
  <si>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</si>
  <si>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</si>
  <si>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</si>
  <si>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</si>
  <si>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</si>
  <si>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</si>
  <si>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</si>
  <si>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</si>
  <si>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</si>
  <si>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</si>
  <si>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</si>
  <si>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</si>
  <si>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</si>
  <si>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</si>
  <si>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</si>
  <si>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</si>
  <si>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</si>
  <si>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</si>
  <si>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</si>
  <si>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</si>
  <si>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</si>
  <si>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</si>
  <si>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</si>
  <si>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</si>
  <si>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</si>
  <si>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</si>
  <si>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</si>
  <si>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</si>
  <si>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</si>
  <si>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</si>
  <si>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</si>
  <si>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</si>
  <si>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</si>
  <si>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</si>
  <si>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</si>
  <si>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</si>
  <si>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</si>
  <si>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</si>
  <si>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</si>
  <si>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</si>
  <si>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</si>
  <si>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</si>
  <si>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</si>
  <si>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</si>
  <si>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</si>
  <si>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</si>
  <si>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</si>
  <si>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</si>
  <si>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</si>
  <si>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</si>
  <si>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</si>
  <si>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</si>
  <si>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</si>
  <si>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</si>
  <si>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</si>
  <si>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</si>
  <si>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</si>
  <si>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</si>
  <si>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</si>
  <si>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</si>
  <si>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</si>
  <si>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</si>
  <si>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</si>
  <si>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</si>
  <si>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</si>
  <si>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</si>
  <si>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</si>
  <si>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</si>
  <si>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</si>
  <si>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</si>
  <si>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</si>
  <si>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</si>
  <si>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</si>
  <si>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</si>
  <si>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</si>
  <si>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</si>
  <si>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</si>
  <si>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</si>
  <si>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</si>
  <si>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</si>
  <si>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</si>
  <si>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</si>
  <si>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</si>
  <si>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</si>
  <si>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</si>
  <si>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</si>
  <si>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</si>
  <si>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</si>
  <si>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</si>
  <si>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</si>
  <si>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</si>
  <si>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</si>
  <si>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</si>
  <si>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</si>
  <si>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</si>
  <si>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</si>
  <si>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</si>
  <si>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</si>
  <si>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</si>
  <si>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</si>
  <si>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</si>
  <si>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</si>
  <si>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</si>
  <si>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</si>
  <si>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</si>
  <si>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</si>
  <si>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</si>
  <si>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</si>
  <si>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</si>
  <si>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</si>
  <si>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</si>
  <si>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</si>
  <si>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</si>
  <si>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</si>
  <si>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</si>
  <si>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</si>
  <si>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</si>
  <si>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</si>
  <si>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</si>
  <si>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</si>
  <si>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</si>
  <si>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</si>
  <si>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</si>
  <si>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</si>
  <si>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</si>
  <si>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</si>
  <si>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</si>
  <si>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</si>
  <si>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</si>
  <si>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</si>
  <si>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</si>
  <si>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</si>
  <si>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</si>
  <si>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</si>
  <si>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</si>
  <si>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</si>
  <si>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</si>
  <si>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</si>
  <si>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</si>
  <si>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</si>
  <si>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</si>
  <si>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</si>
  <si>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</si>
  <si>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</si>
  <si>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</si>
  <si>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</si>
  <si>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</si>
  <si>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</si>
  <si>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</si>
  <si>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</si>
  <si>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</si>
  <si>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</si>
  <si>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</si>
  <si>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</si>
  <si>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</si>
  <si>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</si>
  <si>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</si>
  <si>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</si>
  <si>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</si>
  <si>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</si>
  <si>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</si>
  <si>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</si>
  <si>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</si>
  <si>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</si>
  <si>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</si>
  <si>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</si>
  <si>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</si>
  <si>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</si>
  <si>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</si>
  <si>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</si>
  <si>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</si>
  <si>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</si>
  <si>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</si>
  <si>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</si>
  <si>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</si>
  <si>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</si>
  <si>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</si>
  <si>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</si>
  <si>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</si>
  <si>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</si>
  <si>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</si>
  <si>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</si>
  <si>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</si>
  <si>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</si>
  <si>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</si>
  <si>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</si>
  <si>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</si>
  <si>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</si>
  <si>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</si>
  <si>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</si>
  <si>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</si>
  <si>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</si>
  <si>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</si>
  <si>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</si>
  <si>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</si>
  <si>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</si>
  <si>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</si>
  <si>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</si>
  <si>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</si>
  <si>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</si>
  <si>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</si>
  <si>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</si>
  <si>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</si>
  <si>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</si>
  <si>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</si>
  <si>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</si>
  <si>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</si>
  <si>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</si>
  <si>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</si>
  <si>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</si>
  <si>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</si>
  <si>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</si>
  <si>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</si>
  <si>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</si>
  <si>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</si>
  <si>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</si>
  <si>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</si>
  <si>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</si>
  <si>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</si>
  <si>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</si>
  <si>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</si>
  <si>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</si>
  <si>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</si>
  <si>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</si>
  <si>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</si>
  <si>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</si>
  <si>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</si>
  <si>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</si>
  <si>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</si>
  <si>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</si>
  <si>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</si>
  <si>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</si>
  <si>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</si>
  <si>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</si>
  <si>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</si>
  <si>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</si>
  <si>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</si>
  <si>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</si>
  <si>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</si>
  <si>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</si>
  <si>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</si>
  <si>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</si>
  <si>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</si>
  <si>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</si>
  <si>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</si>
  <si>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</si>
  <si>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</si>
  <si>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</si>
  <si>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</si>
  <si>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</si>
  <si>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</si>
  <si>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</si>
  <si>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</si>
  <si>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</si>
  <si>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</si>
  <si>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</si>
  <si>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</si>
  <si>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</si>
  <si>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</si>
  <si>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</si>
  <si>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</si>
  <si>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</si>
  <si>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</si>
  <si>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</si>
  <si>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</si>
  <si>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</si>
  <si>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</si>
  <si>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</si>
  <si>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</si>
  <si>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</si>
  <si>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</si>
  <si>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</si>
  <si>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</si>
  <si>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</si>
  <si>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</si>
  <si>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</si>
  <si>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</si>
  <si>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</si>
  <si>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</si>
  <si>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</si>
  <si>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</si>
  <si>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</si>
  <si>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</si>
  <si>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</si>
  <si>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</si>
  <si>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</si>
  <si>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</si>
  <si>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</si>
  <si>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</si>
  <si>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</si>
  <si>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</si>
  <si>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</si>
  <si>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</si>
  <si>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</si>
  <si>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</si>
  <si>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</si>
  <si>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</si>
  <si>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</si>
  <si>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</si>
  <si>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</si>
  <si>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</si>
  <si>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</si>
  <si>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</si>
  <si>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</si>
  <si>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</si>
  <si>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</si>
  <si>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</si>
  <si>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</si>
  <si>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</si>
  <si>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</si>
  <si>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</si>
  <si>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</si>
  <si>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</si>
  <si>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</si>
  <si>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</si>
  <si>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</si>
  <si>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</si>
  <si>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</si>
  <si>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</si>
  <si>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</si>
  <si>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</si>
  <si>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</si>
  <si>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</si>
  <si>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</si>
  <si>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</si>
  <si>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</si>
  <si>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</si>
  <si>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</si>
  <si>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</si>
  <si>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</si>
  <si>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</si>
  <si>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</si>
  <si>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</si>
  <si>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</si>
  <si>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</si>
  <si>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</si>
  <si>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</si>
  <si>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</si>
  <si>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</si>
  <si>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</si>
  <si>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</si>
  <si>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</si>
  <si>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</si>
  <si>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</si>
  <si>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</si>
  <si>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</si>
  <si>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</si>
  <si>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</si>
  <si>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</si>
  <si>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</si>
  <si>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</si>
  <si>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</si>
  <si>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</si>
  <si>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</si>
  <si>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</si>
  <si>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</si>
  <si>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</si>
  <si>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</si>
  <si>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</si>
  <si>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</si>
  <si>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</si>
  <si>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</si>
  <si>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</si>
  <si>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</si>
  <si>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</si>
  <si>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</si>
  <si>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</si>
  <si>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</si>
  <si>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</si>
  <si>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</si>
  <si>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</si>
  <si>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</si>
  <si>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</si>
  <si>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</si>
  <si>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</si>
  <si>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</si>
  <si>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</si>
  <si>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</si>
  <si>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</si>
  <si>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</si>
  <si>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</si>
  <si>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</si>
  <si>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</si>
  <si>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</si>
  <si>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</si>
  <si>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</si>
  <si>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</si>
  <si>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</si>
  <si>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</si>
  <si>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</si>
  <si>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</si>
  <si>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</si>
  <si>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</si>
  <si>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</si>
  <si>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</si>
  <si>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</si>
  <si>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</si>
  <si>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</si>
  <si>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</si>
  <si>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</si>
  <si>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</si>
  <si>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</si>
  <si>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</si>
  <si>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</si>
  <si>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</si>
  <si>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</si>
  <si>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</si>
  <si>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</si>
  <si>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</si>
  <si>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</si>
  <si>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</si>
  <si>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</si>
  <si>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</si>
  <si>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</si>
  <si>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</si>
  <si>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</si>
  <si>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</si>
  <si>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</si>
  <si>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</si>
  <si>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</si>
  <si>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</si>
  <si>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</si>
  <si>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</si>
  <si>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</si>
  <si>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</si>
  <si>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</si>
  <si>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</si>
  <si>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</si>
  <si>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</si>
  <si>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</si>
  <si>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</si>
  <si>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</si>
  <si>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</si>
  <si>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</si>
  <si>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</si>
  <si>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</si>
  <si>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</si>
  <si>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</si>
  <si>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</si>
  <si>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</si>
  <si>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</si>
  <si>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</si>
  <si>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</si>
  <si>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</si>
  <si>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</si>
  <si>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</si>
  <si>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</si>
  <si>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</si>
  <si>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</si>
  <si>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</si>
  <si>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</si>
  <si>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</si>
  <si>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</si>
  <si>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</si>
  <si>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</si>
  <si>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</si>
  <si>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</si>
  <si>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</si>
  <si>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</si>
  <si>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</si>
  <si>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</si>
  <si>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</si>
  <si>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</si>
  <si>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</si>
  <si>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</si>
  <si>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</si>
  <si>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</si>
  <si>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</si>
  <si>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</si>
  <si>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</si>
  <si>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</si>
  <si>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</si>
  <si>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</si>
  <si>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</si>
  <si>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</si>
  <si>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</si>
  <si>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</si>
  <si>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</si>
  <si>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</si>
  <si>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</si>
  <si>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</si>
  <si>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</si>
  <si>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</si>
  <si>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</si>
  <si>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</si>
  <si>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</si>
  <si>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</si>
  <si>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</si>
  <si>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</si>
  <si>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</si>
  <si>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</si>
  <si>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</si>
  <si>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</si>
  <si>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</si>
  <si>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</si>
  <si>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</si>
  <si>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</si>
  <si>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</si>
  <si>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</si>
  <si>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</si>
  <si>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</si>
  <si>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</si>
  <si>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</si>
  <si>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</si>
  <si>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</si>
  <si>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</si>
  <si>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</si>
  <si>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</si>
  <si>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</si>
  <si>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</si>
  <si>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</si>
  <si>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</si>
  <si>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</si>
  <si>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</si>
  <si>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</si>
  <si>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</si>
  <si>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</si>
  <si>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</si>
  <si>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</si>
  <si>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</si>
  <si>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</si>
  <si>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</si>
  <si>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</si>
  <si>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</si>
  <si>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</si>
  <si>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</si>
  <si>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</si>
  <si>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</si>
  <si>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</si>
  <si>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</si>
  <si>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</si>
  <si>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</si>
  <si>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</si>
  <si>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</si>
  <si>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</si>
  <si>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</si>
  <si>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</si>
  <si>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</si>
  <si>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</si>
  <si>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</si>
  <si>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</si>
  <si>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</si>
  <si>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</si>
  <si>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</si>
  <si>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</si>
  <si>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</si>
  <si>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</si>
  <si>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</si>
  <si>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</si>
  <si>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</si>
  <si>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</si>
  <si>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</si>
  <si>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</si>
  <si>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</si>
  <si>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</si>
  <si>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</si>
  <si>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</si>
  <si>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</si>
  <si>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</si>
  <si>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</si>
  <si>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</si>
  <si>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</si>
  <si>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</si>
  <si>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</si>
  <si>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</si>
  <si>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</si>
  <si>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</si>
  <si>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</si>
  <si>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</si>
  <si>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</si>
  <si>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</si>
  <si>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</si>
  <si>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</si>
  <si>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</si>
  <si>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</si>
  <si>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</si>
  <si>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</si>
  <si>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</si>
  <si>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</si>
  <si>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</si>
  <si>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</si>
  <si>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</si>
  <si>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</si>
  <si>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</si>
  <si>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</si>
  <si>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</si>
  <si>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</si>
  <si>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</si>
  <si>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</si>
  <si>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</si>
  <si>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</si>
  <si>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</si>
  <si>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</si>
  <si>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</si>
  <si>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</si>
  <si>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</si>
  <si>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</si>
  <si>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</si>
  <si>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</si>
  <si>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</si>
  <si>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</si>
  <si>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</si>
  <si>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</si>
  <si>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</si>
  <si>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</si>
  <si>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</si>
  <si>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</si>
  <si>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</si>
  <si>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</si>
  <si>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</si>
  <si>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</si>
  <si>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</si>
  <si>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</si>
  <si>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</si>
  <si>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</si>
  <si>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</si>
  <si>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</si>
  <si>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</si>
  <si>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</si>
  <si>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</si>
  <si>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</si>
  <si>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</si>
  <si>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</si>
  <si>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</si>
  <si>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</si>
  <si>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</si>
  <si>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</si>
  <si>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</si>
  <si>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</si>
  <si>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</si>
  <si>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</si>
  <si>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</si>
  <si>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</si>
  <si>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</si>
  <si>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</si>
  <si>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</si>
  <si>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</si>
  <si>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</si>
  <si>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</si>
  <si>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</si>
  <si>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</si>
  <si>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</si>
  <si>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</si>
  <si>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</si>
  <si>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</si>
  <si>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</si>
  <si>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</si>
  <si>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</si>
  <si>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</si>
  <si>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</si>
  <si>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</si>
  <si>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</si>
  <si>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</si>
  <si>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</si>
  <si>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</si>
  <si>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</si>
  <si>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</si>
  <si>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</si>
  <si>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</si>
  <si>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</si>
  <si>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</si>
  <si>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</si>
  <si>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</si>
  <si>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</si>
  <si>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</si>
  <si>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</si>
  <si>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</si>
  <si>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</si>
  <si>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</si>
  <si>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</si>
  <si>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</si>
  <si>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</si>
  <si>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</si>
  <si>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</si>
  <si>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</si>
  <si>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</si>
  <si>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</si>
  <si>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</si>
  <si>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</si>
  <si>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</si>
  <si>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</si>
  <si>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</si>
  <si>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</si>
  <si>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</si>
  <si>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</si>
  <si>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</si>
  <si>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</si>
  <si>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</si>
  <si>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</si>
  <si>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</si>
  <si>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</si>
  <si>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</si>
  <si>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</si>
  <si>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</si>
  <si>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</si>
  <si>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</si>
  <si>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</si>
  <si>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</si>
  <si>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</si>
  <si>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</si>
  <si>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</si>
  <si>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</si>
  <si>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</si>
  <si>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</si>
  <si>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</si>
  <si>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</si>
  <si>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</si>
  <si>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</si>
  <si>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</si>
  <si>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</si>
  <si>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</si>
  <si>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</si>
  <si>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</si>
  <si>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</si>
  <si>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</si>
  <si>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</si>
  <si>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</si>
  <si>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</si>
  <si>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</si>
  <si>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</si>
  <si>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</si>
  <si>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</si>
  <si>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</si>
  <si>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</si>
  <si>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</si>
  <si>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</si>
  <si>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</si>
  <si>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</si>
  <si>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</si>
  <si>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</si>
  <si>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</si>
  <si>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</si>
  <si>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</si>
  <si>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</si>
  <si>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</si>
  <si>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</si>
  <si>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</si>
  <si>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</si>
  <si>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</si>
  <si>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</si>
  <si>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</si>
  <si>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</si>
  <si>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</si>
  <si>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</si>
  <si>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</si>
  <si>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</si>
  <si>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</si>
  <si>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</si>
  <si>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</si>
  <si>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</si>
  <si>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</si>
  <si>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</si>
  <si>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</si>
  <si>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</si>
  <si>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</si>
  <si>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</si>
  <si>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</si>
  <si>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</si>
  <si>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</si>
  <si>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</si>
  <si>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</si>
  <si>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</si>
  <si>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</si>
  <si>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</si>
  <si>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</si>
  <si>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</si>
  <si>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</si>
  <si>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</si>
  <si>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</si>
  <si>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</si>
  <si>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</si>
  <si>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</si>
  <si>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</si>
  <si>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</si>
  <si>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</si>
  <si>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</si>
  <si>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</si>
  <si>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</si>
  <si>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</si>
  <si>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</si>
  <si>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</si>
  <si>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</si>
  <si>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</si>
  <si>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</si>
  <si>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</si>
  <si>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</si>
  <si>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</si>
  <si>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</si>
  <si>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</si>
  <si>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</si>
  <si>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</si>
  <si>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</si>
  <si>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</si>
  <si>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</si>
  <si>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</si>
  <si>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</si>
  <si>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</si>
  <si>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</si>
  <si>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</si>
  <si>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</si>
  <si>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</si>
  <si>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</si>
  <si>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</si>
  <si>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</si>
  <si>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</si>
  <si>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</si>
  <si>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</si>
  <si>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</si>
  <si>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</si>
  <si>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</si>
  <si>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</si>
  <si>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</si>
  <si>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</si>
  <si>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</si>
  <si>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</si>
  <si>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</si>
  <si>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</si>
  <si>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</si>
  <si>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</si>
  <si>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</si>
  <si>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</si>
  <si>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</si>
  <si>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</si>
  <si>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</si>
  <si>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</si>
  <si>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</si>
  <si>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</si>
  <si>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</si>
  <si>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</si>
  <si>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</si>
  <si>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</si>
  <si>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</si>
  <si>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</si>
  <si>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</si>
  <si>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</si>
  <si>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</si>
  <si>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</si>
  <si>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</si>
  <si>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</si>
  <si>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</si>
  <si>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</si>
  <si>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</si>
  <si>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</si>
  <si>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</si>
  <si>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</si>
  <si>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</si>
  <si>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</si>
  <si>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</si>
  <si>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</si>
  <si>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</si>
  <si>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</si>
  <si>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</si>
  <si>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</si>
  <si>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</si>
  <si>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</si>
  <si>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</si>
  <si>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</si>
  <si>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</si>
  <si>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</si>
  <si>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</si>
  <si>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</si>
  <si>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</si>
  <si>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</si>
  <si>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</si>
  <si>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</si>
  <si>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</si>
  <si>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</si>
  <si>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</si>
  <si>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</si>
  <si>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</si>
  <si>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</si>
  <si>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</si>
  <si>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</si>
  <si>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</si>
  <si>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</si>
  <si>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</si>
  <si>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</si>
  <si>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</si>
  <si>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</si>
  <si>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</si>
  <si>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</si>
  <si>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</si>
  <si>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</si>
  <si>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</si>
  <si>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</si>
  <si>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</si>
  <si>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</si>
  <si>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</si>
  <si>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</si>
  <si>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</si>
  <si>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</si>
  <si>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</si>
  <si>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</si>
  <si>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</si>
  <si>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</si>
  <si>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</si>
  <si>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</si>
  <si>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</si>
  <si>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</si>
  <si>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</si>
  <si>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</si>
  <si>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</si>
  <si>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</si>
  <si>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</si>
  <si>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</si>
  <si>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</si>
  <si>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</si>
  <si>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</si>
  <si>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</si>
  <si>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</si>
  <si>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</si>
  <si>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</si>
  <si>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</si>
  <si>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</si>
  <si>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</si>
  <si>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</si>
  <si>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</si>
  <si>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</si>
  <si>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</si>
  <si>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</si>
  <si>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</si>
  <si>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</si>
  <si>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</si>
  <si>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</si>
  <si>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</si>
  <si>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</si>
  <si>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</si>
  <si>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</si>
  <si>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</si>
  <si>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</si>
  <si>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</si>
  <si>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</si>
  <si>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</si>
  <si>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</si>
  <si>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</si>
  <si>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</si>
  <si>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</si>
  <si>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</si>
  <si>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</si>
  <si>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</si>
  <si>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</si>
  <si>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</si>
  <si>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</si>
  <si>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</si>
  <si>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</si>
  <si>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</si>
  <si>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</si>
  <si>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</si>
  <si>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</si>
  <si>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</si>
  <si>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</si>
  <si>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</si>
  <si>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</si>
  <si>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</si>
  <si>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</si>
  <si>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</si>
  <si>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</si>
  <si>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</si>
  <si>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</si>
  <si>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</si>
  <si>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</si>
  <si>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</si>
  <si>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</si>
  <si>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</si>
  <si>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</si>
  <si>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</si>
  <si>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</si>
  <si>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</si>
  <si>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</si>
  <si>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</si>
  <si>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</si>
  <si>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</si>
  <si>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</si>
  <si>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</si>
  <si>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</si>
  <si>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</si>
  <si>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</si>
  <si>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</si>
  <si>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</si>
  <si>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</si>
  <si>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</si>
  <si>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</si>
  <si>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</si>
  <si>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</si>
  <si>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</si>
  <si>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</si>
  <si>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</si>
  <si>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</si>
  <si>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</si>
  <si>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</si>
  <si>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</si>
  <si>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</si>
  <si>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</si>
  <si>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</si>
  <si>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</si>
  <si>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</si>
  <si>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</si>
  <si>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</si>
  <si>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</si>
  <si>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</si>
  <si>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</si>
  <si>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</si>
  <si>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</si>
  <si>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</si>
  <si>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</si>
  <si>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</si>
  <si>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</si>
  <si>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</si>
  <si>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</si>
  <si>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</si>
  <si>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</si>
  <si>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</si>
  <si>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</si>
  <si>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</si>
  <si>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</si>
  <si>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</si>
  <si>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</si>
  <si>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</si>
  <si>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</si>
  <si>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</si>
  <si>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</si>
  <si>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</si>
  <si>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</si>
  <si>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</si>
  <si>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</si>
  <si>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</si>
  <si>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</si>
  <si>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</si>
  <si>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</si>
  <si>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</si>
  <si>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</si>
  <si>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</si>
  <si>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</si>
  <si>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</si>
  <si>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</si>
  <si>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</si>
  <si>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</si>
  <si>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</si>
  <si>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</si>
  <si>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</si>
  <si>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</si>
  <si>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</si>
  <si>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</si>
  <si>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</si>
  <si>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</si>
  <si>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</si>
  <si>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</si>
  <si>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</si>
  <si>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</si>
  <si>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</si>
  <si>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</si>
  <si>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</si>
  <si>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</si>
  <si>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</si>
  <si>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</si>
  <si>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</si>
  <si>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</si>
  <si>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</si>
  <si>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</si>
  <si>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</si>
  <si>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</si>
  <si>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</si>
  <si>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</si>
  <si>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</si>
  <si>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</si>
  <si>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</si>
  <si>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</si>
  <si>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</si>
  <si>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</si>
  <si>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</si>
  <si>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</si>
  <si>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</si>
  <si>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</si>
  <si>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</si>
  <si>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</si>
  <si>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</si>
  <si>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</si>
  <si>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</si>
  <si>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</si>
  <si>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</si>
  <si>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</si>
  <si>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</si>
  <si>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</si>
  <si>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</si>
  <si>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</si>
  <si>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</si>
  <si>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</si>
  <si>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</si>
  <si>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</si>
  <si>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</si>
  <si>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</si>
  <si>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</si>
  <si>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</si>
  <si>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</si>
  <si>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</si>
  <si>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</si>
  <si>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</si>
  <si>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</si>
  <si>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</si>
  <si>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</si>
  <si>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</si>
  <si>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</si>
  <si>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</si>
  <si>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</si>
  <si>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</si>
  <si>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</si>
  <si>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</si>
  <si>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</si>
  <si>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</si>
  <si>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</si>
  <si>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</si>
  <si>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</si>
  <si>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</si>
  <si>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</si>
  <si>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</si>
  <si>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</si>
  <si>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</si>
  <si>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</si>
  <si>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</si>
  <si>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</si>
  <si>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</si>
  <si>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</si>
  <si>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</si>
  <si>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</si>
  <si>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</si>
  <si>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</si>
  <si>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</si>
  <si>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</si>
  <si>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</si>
  <si>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</si>
  <si>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</si>
  <si>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</si>
  <si>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</si>
  <si>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</si>
  <si>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</si>
  <si>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</si>
  <si>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</si>
  <si>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</si>
  <si>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</si>
  <si>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</si>
  <si>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</si>
  <si>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</si>
  <si>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</si>
  <si>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</si>
  <si>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</si>
  <si>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</si>
  <si>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</si>
  <si>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</si>
  <si>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</si>
  <si>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</si>
  <si>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</si>
  <si>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</si>
  <si>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</si>
  <si>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</si>
  <si>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</si>
  <si>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</si>
  <si>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</si>
  <si>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</si>
  <si>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</si>
  <si>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</si>
  <si>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</si>
  <si>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</si>
  <si>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</si>
  <si>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</si>
  <si>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</si>
  <si>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</si>
  <si>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</si>
  <si>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</si>
  <si>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</si>
  <si>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</si>
  <si>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</si>
  <si>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</si>
  <si>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</si>
  <si>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</si>
  <si>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</si>
  <si>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</si>
  <si>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</si>
  <si>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</si>
  <si>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</si>
  <si>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</si>
  <si>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</si>
  <si>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</si>
  <si>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</si>
  <si>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</si>
  <si>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</si>
  <si>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</si>
  <si>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</si>
  <si>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</si>
  <si>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</si>
  <si>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</si>
  <si>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</si>
  <si>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</si>
  <si>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</si>
  <si>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</si>
  <si>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</si>
  <si>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</si>
  <si>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</si>
  <si>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</si>
  <si>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</si>
  <si>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</si>
  <si>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</si>
  <si>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</si>
  <si>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</si>
  <si>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</si>
  <si>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</si>
  <si>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</si>
  <si>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</si>
  <si>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</si>
  <si>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</si>
  <si>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</si>
  <si>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</si>
  <si>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</si>
  <si>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</si>
  <si>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</si>
  <si>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</si>
  <si>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</si>
  <si>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</si>
  <si>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</si>
  <si>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</si>
  <si>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</si>
  <si>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</si>
  <si>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</si>
  <si>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</si>
  <si>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</si>
  <si>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</si>
  <si>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</si>
  <si>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</si>
  <si>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</si>
  <si>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</si>
  <si>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</si>
  <si>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</si>
  <si>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</si>
  <si>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</si>
  <si>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</si>
  <si>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</si>
  <si>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</si>
  <si>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</si>
  <si>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</si>
  <si>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</si>
  <si>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</si>
  <si>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</si>
  <si>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</si>
  <si>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</si>
  <si>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</si>
  <si>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</si>
  <si>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</si>
  <si>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</si>
  <si>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</si>
  <si>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</si>
  <si>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</si>
  <si>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</si>
  <si>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</si>
  <si>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</si>
  <si>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</si>
  <si>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</si>
  <si>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</si>
  <si>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</si>
  <si>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</si>
  <si>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</si>
  <si>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</si>
  <si>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</si>
  <si>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</si>
  <si>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</si>
  <si>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</si>
  <si>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</si>
  <si>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</si>
  <si>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</si>
  <si>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</si>
  <si>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</si>
  <si>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</si>
  <si>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</si>
  <si>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</si>
  <si>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</si>
  <si>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</si>
  <si>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</si>
  <si>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</si>
  <si>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</si>
  <si>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</si>
  <si>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</si>
  <si>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</si>
  <si>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</si>
  <si>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</si>
  <si>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</si>
  <si>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</si>
  <si>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</si>
  <si>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</si>
  <si>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</si>
  <si>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</si>
  <si>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</si>
  <si>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</si>
  <si>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</si>
  <si>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</si>
  <si>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</si>
  <si>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</si>
  <si>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</si>
  <si>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</si>
  <si>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</si>
  <si>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</si>
  <si>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</si>
  <si>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</si>
  <si>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</si>
  <si>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</si>
  <si>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</si>
  <si>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</si>
  <si>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</si>
  <si>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</si>
  <si>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</si>
  <si>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</si>
  <si>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</si>
  <si>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</si>
  <si>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</si>
  <si>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</si>
  <si>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</si>
  <si>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</si>
  <si>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</si>
  <si>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</si>
  <si>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</si>
  <si>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</si>
  <si>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</si>
  <si>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</si>
  <si>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</si>
  <si>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</si>
  <si>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</si>
  <si>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</si>
  <si>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</si>
  <si>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</si>
  <si>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</si>
  <si>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</si>
  <si>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</si>
  <si>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</si>
  <si>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</si>
  <si>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</si>
  <si>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</si>
  <si>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</si>
  <si>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</si>
  <si>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</si>
  <si>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</si>
  <si>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</si>
  <si>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</si>
  <si>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</si>
  <si>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</si>
  <si>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</si>
  <si>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</si>
  <si>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</si>
  <si>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</si>
  <si>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</si>
  <si>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</si>
  <si>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</si>
  <si>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</si>
  <si>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</si>
  <si>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</si>
  <si>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</si>
  <si>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</si>
  <si>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</si>
  <si>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</si>
  <si>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</si>
  <si>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</si>
  <si>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</si>
  <si>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</si>
  <si>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</si>
  <si>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</si>
  <si>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</si>
  <si>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</si>
  <si>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</si>
  <si>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</si>
  <si>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</si>
  <si>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</si>
  <si>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</si>
  <si>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</si>
  <si>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</si>
  <si>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</si>
  <si>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</si>
  <si>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</si>
  <si>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</si>
  <si>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</si>
  <si>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</si>
  <si>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</si>
  <si>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</si>
  <si>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</si>
  <si>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</si>
  <si>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</si>
  <si>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</si>
  <si>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</si>
  <si>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</si>
  <si>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</si>
  <si>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</si>
  <si>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</si>
  <si>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</si>
  <si>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</si>
  <si>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</si>
  <si>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</si>
  <si>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</si>
  <si>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</si>
  <si>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</si>
  <si>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</si>
  <si>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</si>
  <si>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</si>
  <si>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</si>
  <si>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</si>
  <si>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</si>
  <si>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</si>
  <si>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</si>
  <si>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</si>
  <si>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</si>
  <si>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</si>
  <si>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</si>
  <si>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</si>
  <si>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</si>
  <si>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</si>
  <si>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</si>
  <si>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</si>
  <si>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</si>
  <si>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</si>
  <si>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</si>
  <si>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</si>
  <si>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</si>
  <si>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</si>
  <si>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</si>
  <si>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</si>
  <si>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</si>
  <si>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</si>
  <si>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</si>
  <si>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</si>
  <si>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</si>
  <si>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</si>
  <si>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</si>
  <si>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</si>
  <si>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</si>
  <si>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</si>
  <si>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</si>
  <si>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</si>
  <si>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</si>
  <si>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</si>
  <si>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</si>
  <si>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</si>
  <si>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</si>
  <si>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</si>
  <si>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</si>
  <si>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</si>
  <si>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</si>
  <si>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</si>
  <si>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</si>
  <si>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</si>
  <si>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</si>
  <si>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</si>
  <si>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</si>
  <si>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</si>
  <si>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</si>
  <si>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</si>
  <si>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</si>
  <si>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</si>
  <si>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</si>
  <si>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</si>
  <si>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</si>
  <si>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</si>
  <si>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</si>
  <si>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</si>
  <si>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</si>
  <si>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</si>
  <si>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</si>
  <si>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</si>
  <si>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</si>
  <si>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</si>
  <si>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</si>
  <si>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</si>
  <si>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</si>
  <si>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</si>
  <si>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</si>
  <si>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</si>
  <si>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</si>
  <si>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</si>
  <si>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</si>
  <si>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</si>
  <si>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</si>
  <si>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</si>
  <si>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</si>
  <si>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</si>
  <si>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</si>
  <si>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</si>
  <si>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</si>
  <si>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</si>
  <si>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</si>
  <si>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</si>
  <si>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</si>
  <si>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</si>
  <si>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</si>
  <si>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</si>
  <si>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</si>
  <si>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</si>
  <si>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</si>
  <si>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</si>
  <si>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</si>
  <si>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</si>
  <si>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</si>
  <si>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</si>
  <si>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</si>
  <si>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</si>
  <si>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</si>
  <si>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</si>
  <si>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</si>
  <si>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</si>
  <si>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</si>
  <si>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</si>
  <si>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</si>
  <si>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</si>
  <si>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</si>
  <si>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</si>
  <si>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</si>
  <si>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</si>
  <si>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</si>
  <si>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</si>
  <si>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</si>
  <si>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</si>
  <si>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</si>
  <si>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</si>
  <si>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</si>
  <si>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</si>
  <si>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</si>
  <si>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</si>
  <si>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</si>
  <si>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</si>
  <si>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</si>
  <si>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</si>
  <si>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</si>
  <si>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</si>
  <si>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</si>
  <si>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</si>
  <si>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</si>
  <si>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</si>
  <si>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</si>
  <si>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</si>
  <si>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</si>
  <si>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</si>
  <si>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</si>
  <si>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</si>
  <si>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</si>
  <si>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</si>
  <si>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</si>
  <si>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</si>
  <si>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</si>
  <si>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</si>
  <si>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</si>
  <si>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</si>
  <si>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</si>
  <si>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</si>
  <si>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</si>
  <si>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</si>
  <si>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</si>
  <si>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</si>
  <si>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</si>
  <si>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</si>
  <si>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</si>
  <si>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</si>
  <si>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</si>
  <si>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</si>
  <si>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</si>
  <si>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</si>
  <si>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</si>
  <si>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</si>
  <si>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</si>
  <si>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</si>
  <si>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</si>
  <si>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</si>
  <si>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</si>
  <si>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</si>
  <si>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</si>
  <si>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</si>
  <si>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</si>
  <si>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</si>
  <si>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</si>
  <si>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</si>
  <si>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</si>
  <si>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</si>
  <si>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</si>
  <si>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</si>
  <si>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</si>
  <si>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</si>
  <si>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</si>
  <si>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</si>
  <si>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</si>
  <si>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</si>
  <si>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</si>
  <si>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</si>
  <si>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</si>
  <si>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</si>
  <si>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</si>
  <si>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</si>
  <si>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</si>
  <si>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</si>
  <si>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</si>
  <si>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</si>
  <si>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</si>
  <si>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</si>
  <si>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</si>
  <si>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</si>
  <si>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</si>
  <si>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</si>
  <si>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</si>
  <si>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</si>
  <si>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</si>
  <si>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</si>
  <si>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</si>
  <si>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</si>
  <si>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</si>
  <si>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</si>
  <si>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</si>
  <si>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</si>
  <si>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</si>
  <si>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</si>
  <si>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</si>
  <si>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</si>
  <si>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</si>
  <si>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</si>
  <si>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</si>
  <si>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</si>
  <si>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</si>
  <si>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</si>
  <si>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</si>
  <si>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</si>
  <si>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</si>
  <si>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</si>
  <si>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</si>
  <si>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</si>
  <si>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</si>
  <si>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</si>
  <si>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</si>
  <si>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</si>
  <si>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</si>
  <si>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</si>
  <si>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</si>
  <si>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</si>
  <si>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</si>
  <si>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</si>
  <si>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</si>
  <si>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</si>
  <si>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</si>
  <si>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</si>
  <si>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</si>
  <si>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</si>
  <si>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</si>
  <si>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</si>
  <si>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</si>
  <si>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</si>
  <si>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</si>
  <si>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</si>
  <si>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</si>
  <si>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</si>
  <si>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</si>
  <si>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</si>
  <si>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</si>
  <si>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</si>
  <si>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</si>
  <si>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</si>
  <si>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</si>
  <si>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</si>
  <si>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</si>
  <si>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</si>
  <si>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</si>
  <si>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</si>
  <si>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</si>
  <si>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</si>
  <si>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</si>
  <si>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</si>
  <si>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</si>
  <si>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</si>
  <si>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</si>
  <si>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</si>
  <si>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</si>
  <si>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</si>
  <si>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</si>
  <si>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</si>
  <si>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</si>
  <si>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</si>
  <si>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</si>
  <si>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</si>
  <si>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</si>
  <si>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</si>
  <si>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</si>
  <si>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</si>
  <si>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</si>
  <si>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</si>
  <si>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</si>
  <si>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</si>
  <si>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</si>
  <si>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</si>
  <si>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</si>
  <si>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</si>
  <si>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</si>
  <si>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</si>
  <si>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</si>
  <si>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</si>
  <si>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</si>
  <si>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</si>
  <si>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</si>
  <si>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</si>
  <si>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</si>
  <si>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</si>
  <si>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</si>
  <si>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</si>
  <si>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</si>
  <si>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</si>
  <si>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</si>
  <si>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</si>
  <si>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</si>
  <si>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</si>
  <si>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</si>
  <si>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</si>
  <si>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</si>
  <si>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</si>
  <si>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</si>
  <si>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</si>
  <si>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</si>
  <si>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</si>
  <si>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</si>
  <si>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</si>
  <si>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</si>
  <si>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</si>
  <si>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</si>
  <si>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</si>
  <si>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</si>
  <si>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</si>
  <si>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</si>
  <si>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</si>
  <si>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</si>
  <si>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</si>
  <si>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</si>
  <si>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</si>
  <si>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</si>
  <si>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</si>
  <si>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</si>
  <si>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</si>
  <si>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</si>
  <si>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</si>
  <si>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</si>
  <si>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</si>
  <si>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</si>
  <si>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</si>
  <si>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</si>
  <si>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</si>
  <si>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</si>
  <si>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</si>
  <si>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</si>
  <si>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</si>
  <si>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</si>
  <si>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</si>
  <si>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</si>
  <si>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</si>
  <si>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</si>
  <si>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</si>
  <si>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</si>
  <si>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</si>
  <si>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</si>
  <si>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</si>
  <si>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</si>
  <si>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</si>
  <si>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</si>
  <si>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</si>
  <si>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</si>
  <si>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</si>
  <si>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</si>
  <si>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</si>
  <si>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</si>
  <si>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</si>
  <si>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</si>
  <si>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</si>
  <si>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</si>
  <si>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</si>
  <si>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</si>
  <si>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</si>
  <si>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</si>
  <si>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</si>
  <si>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</si>
  <si>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</si>
  <si>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</si>
  <si>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</si>
  <si>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</si>
  <si>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</si>
  <si>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</si>
  <si>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</si>
  <si>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</si>
  <si>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</si>
  <si>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</si>
  <si>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</si>
  <si>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</si>
  <si>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</si>
  <si>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</si>
  <si>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</si>
  <si>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</si>
  <si>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</si>
  <si>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</si>
  <si>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</si>
  <si>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</si>
  <si>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</si>
  <si>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</si>
  <si>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</si>
  <si>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</si>
  <si>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</si>
  <si>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</si>
  <si>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</si>
  <si>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</si>
  <si>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</si>
  <si>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</si>
  <si>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</si>
  <si>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</si>
  <si>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</si>
  <si>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</si>
  <si>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</si>
  <si>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</si>
  <si>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</si>
  <si>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</si>
  <si>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</si>
  <si>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</si>
  <si>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</si>
  <si>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</si>
  <si>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</si>
  <si>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</si>
  <si>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</si>
  <si>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</si>
  <si>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</si>
  <si>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</si>
  <si>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</si>
  <si>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</si>
  <si>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</si>
  <si>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</si>
  <si>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</si>
  <si>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</si>
  <si>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</si>
  <si>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</si>
  <si>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</si>
  <si>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</si>
  <si>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</si>
  <si>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</si>
  <si>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</si>
  <si>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</si>
  <si>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</si>
  <si>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</si>
  <si>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</si>
  <si>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</si>
  <si>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</si>
  <si>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</si>
  <si>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</si>
  <si>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</si>
  <si>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</si>
  <si>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</si>
  <si>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</si>
  <si>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</si>
  <si>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</si>
  <si>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</si>
  <si>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</si>
  <si>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</si>
  <si>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</si>
  <si>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</si>
  <si>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</si>
  <si>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</si>
  <si>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</si>
  <si>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</si>
  <si>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</si>
  <si>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</si>
  <si>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</si>
  <si>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</si>
  <si>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</si>
  <si>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</si>
  <si>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</si>
  <si>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</si>
  <si>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</si>
  <si>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</si>
  <si>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</si>
  <si>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</si>
  <si>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</si>
  <si>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</si>
  <si>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</si>
  <si>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</si>
  <si>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</si>
  <si>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</si>
  <si>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</si>
  <si>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</si>
  <si>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</si>
  <si>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</si>
  <si>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</si>
  <si>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</si>
  <si>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</si>
  <si>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</si>
  <si>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</si>
  <si>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</si>
  <si>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</si>
  <si>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</si>
  <si>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</si>
  <si>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</si>
  <si>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</si>
  <si>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</si>
  <si>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</si>
  <si>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</si>
  <si>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</si>
  <si>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</si>
  <si>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</si>
  <si>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</si>
  <si>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</si>
  <si>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</si>
  <si>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</si>
  <si>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</si>
  <si>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</si>
  <si>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</si>
  <si>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</si>
  <si>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</si>
  <si>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</si>
  <si>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</si>
  <si>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</si>
  <si>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</si>
  <si>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</si>
  <si>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</si>
  <si>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</si>
  <si>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</si>
  <si>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</si>
  <si>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</si>
  <si>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</si>
  <si>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</si>
  <si>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</si>
  <si>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</si>
  <si>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</si>
  <si>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</si>
  <si>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</si>
  <si>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</si>
  <si>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</si>
  <si>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</si>
  <si>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</si>
  <si>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</si>
  <si>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</si>
  <si>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</si>
  <si>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</si>
  <si>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</si>
  <si>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</si>
  <si>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</si>
  <si>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</si>
  <si>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</si>
  <si>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</si>
  <si>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</si>
  <si>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</si>
  <si>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</si>
  <si>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</si>
  <si>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</si>
  <si>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</si>
  <si>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</si>
  <si>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</si>
  <si>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</si>
  <si>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</si>
  <si>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</si>
  <si>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</si>
  <si>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</si>
  <si>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</si>
  <si>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</si>
  <si>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</si>
  <si>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</si>
  <si>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</si>
  <si>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</si>
  <si>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</si>
  <si>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</si>
  <si>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</si>
  <si>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</si>
  <si>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</si>
  <si>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</si>
  <si>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</si>
  <si>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</si>
  <si>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</si>
  <si>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</si>
  <si>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</si>
  <si>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</si>
  <si>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</si>
  <si>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</si>
  <si>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</si>
  <si>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</si>
  <si>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</si>
  <si>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</si>
  <si>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</si>
  <si>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</si>
  <si>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</si>
  <si>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</si>
  <si>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</si>
  <si>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</si>
  <si>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</si>
  <si>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</si>
  <si>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</si>
  <si>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</si>
  <si>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</si>
  <si>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</si>
  <si>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</si>
  <si>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</si>
  <si>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</si>
  <si>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</si>
  <si>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</si>
  <si>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</si>
  <si>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</si>
  <si>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</si>
  <si>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</si>
  <si>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</si>
  <si>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</si>
  <si>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</si>
  <si>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</si>
  <si>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</si>
  <si>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</si>
  <si>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</si>
  <si>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</si>
  <si>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</si>
  <si>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</si>
  <si>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</si>
  <si>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</si>
  <si>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</si>
  <si>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</si>
  <si>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</si>
  <si>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</si>
  <si>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</si>
  <si>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</si>
  <si>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</si>
  <si>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</si>
  <si>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</si>
  <si>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</si>
  <si>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</si>
  <si>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</si>
  <si>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</si>
  <si>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</si>
  <si>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</si>
  <si>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</si>
  <si>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</si>
  <si>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</si>
  <si>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</si>
  <si>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</si>
  <si>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</si>
  <si>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</si>
  <si>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</si>
  <si>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</si>
  <si>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</si>
  <si>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</si>
  <si>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</si>
  <si>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</si>
  <si>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</si>
  <si>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</si>
  <si>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</si>
  <si>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</si>
  <si>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</si>
  <si>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</si>
  <si>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</si>
  <si>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</si>
  <si>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</si>
  <si>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</si>
  <si>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</si>
  <si>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</si>
  <si>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</si>
  <si>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</si>
  <si>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</si>
  <si>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</si>
  <si>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</si>
  <si>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</si>
  <si>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</si>
  <si>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</si>
  <si>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</si>
  <si>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</si>
  <si>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</si>
  <si>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</si>
  <si>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</si>
  <si>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</si>
  <si>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</si>
  <si>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</si>
  <si>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</si>
  <si>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</si>
  <si>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</si>
  <si>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</si>
  <si>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</si>
  <si>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</si>
  <si>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</si>
  <si>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</si>
  <si>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</si>
  <si>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</si>
  <si>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</si>
  <si>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</si>
  <si>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</si>
  <si>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</si>
  <si>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</si>
  <si>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</si>
  <si>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</si>
  <si>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</si>
  <si>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</si>
  <si>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</si>
  <si>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</si>
  <si>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</si>
  <si>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</si>
  <si>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</si>
  <si>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</si>
  <si>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</si>
  <si>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</si>
  <si>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</si>
  <si>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</si>
  <si>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</si>
  <si>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</si>
  <si>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</si>
  <si>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</si>
  <si>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</si>
  <si>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</si>
  <si>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</si>
  <si>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</si>
  <si>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</si>
  <si>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</si>
  <si>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</si>
  <si>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</si>
  <si>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</si>
  <si>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</si>
  <si>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</si>
  <si>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</si>
  <si>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</si>
  <si>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</si>
  <si>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</si>
  <si>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</si>
  <si>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</si>
  <si>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</si>
  <si>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</si>
  <si>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</si>
  <si>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</si>
  <si>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</si>
  <si>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</si>
  <si>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</si>
  <si>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</si>
  <si>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</si>
  <si>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</si>
  <si>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</si>
  <si>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</si>
  <si>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</si>
  <si>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</si>
  <si>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</si>
  <si>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</si>
  <si>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</si>
  <si>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</si>
  <si>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</si>
  <si>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</si>
  <si>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</si>
  <si>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</si>
  <si>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</si>
  <si>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</si>
  <si>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</si>
  <si>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</si>
  <si>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</si>
  <si>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</si>
  <si>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</si>
  <si>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</si>
  <si>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</si>
  <si>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</si>
  <si>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</si>
  <si>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</si>
  <si>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</si>
  <si>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</si>
  <si>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</si>
  <si>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</si>
  <si>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</si>
  <si>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</si>
  <si>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</si>
  <si>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</si>
  <si>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</si>
  <si>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</si>
  <si>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</si>
  <si>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</si>
  <si>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</si>
  <si>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</si>
  <si>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</si>
  <si>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</si>
  <si>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</si>
  <si>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</si>
  <si>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</si>
  <si>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</si>
  <si>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</si>
  <si>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</si>
  <si>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</si>
  <si>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</si>
  <si>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</si>
  <si>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</si>
  <si>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</si>
  <si>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</si>
  <si>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</si>
  <si>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</si>
  <si>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</si>
  <si>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</si>
  <si>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</si>
  <si>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</si>
  <si>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</si>
  <si>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</si>
  <si>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</si>
  <si>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</si>
  <si>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</si>
  <si>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</si>
  <si>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</si>
  <si>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</si>
  <si>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</si>
  <si>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</si>
  <si>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</si>
  <si>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</si>
  <si>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</si>
  <si>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</si>
  <si>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</si>
  <si>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</si>
  <si>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</si>
  <si>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</si>
  <si>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</si>
  <si>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</si>
  <si>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</si>
  <si>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</si>
  <si>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</si>
  <si>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</si>
  <si>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</si>
  <si>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</si>
  <si>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</si>
  <si>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</si>
  <si>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</si>
  <si>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</si>
  <si>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</si>
  <si>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</si>
  <si>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</si>
  <si>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</si>
  <si>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</si>
  <si>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</si>
  <si>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</si>
  <si>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</si>
  <si>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</si>
  <si>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</si>
  <si>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</si>
  <si>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</si>
  <si>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</si>
  <si>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</si>
  <si>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</si>
  <si>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</si>
  <si>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</si>
  <si>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</si>
  <si>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</si>
  <si>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</si>
  <si>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</si>
  <si>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</si>
  <si>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</si>
  <si>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</si>
  <si>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</si>
  <si>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</si>
  <si>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</si>
  <si>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</si>
  <si>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</si>
  <si>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</si>
  <si>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</si>
  <si>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</si>
  <si>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</si>
  <si>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</si>
  <si>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</si>
  <si>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</si>
  <si>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</si>
  <si>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</si>
  <si>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</si>
  <si>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</si>
  <si>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</si>
  <si>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</si>
  <si>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</si>
  <si>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</si>
  <si>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</si>
  <si>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</si>
  <si>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</si>
  <si>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</si>
  <si>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</si>
  <si>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</si>
  <si>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</si>
  <si>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</si>
  <si>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</si>
  <si>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</si>
  <si>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</si>
  <si>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</si>
  <si>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</si>
  <si>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</si>
  <si>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</si>
  <si>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</si>
  <si>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</si>
  <si>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</si>
  <si>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</si>
  <si>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</si>
  <si>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</si>
  <si>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</si>
  <si>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</si>
  <si>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</si>
  <si>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</si>
  <si>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</si>
  <si>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</si>
  <si>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</si>
  <si>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</si>
  <si>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</si>
  <si>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</si>
  <si>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</si>
  <si>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</si>
  <si>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</si>
  <si>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</si>
  <si>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</si>
  <si>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</si>
  <si>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</si>
  <si>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</si>
  <si>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</si>
  <si>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</si>
  <si>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</si>
  <si>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</si>
  <si>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</si>
  <si>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</si>
  <si>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</si>
  <si>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</si>
  <si>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</si>
  <si>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</si>
  <si>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</si>
  <si>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</si>
  <si>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</si>
  <si>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</si>
  <si>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</si>
  <si>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</si>
  <si>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</si>
  <si>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</si>
  <si>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</si>
  <si>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</si>
  <si>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</si>
  <si>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</si>
  <si>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</si>
  <si>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</si>
  <si>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</si>
  <si>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</si>
  <si>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</si>
  <si>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</si>
  <si>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</si>
  <si>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</si>
  <si>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</si>
  <si>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</si>
  <si>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</si>
  <si>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</si>
  <si>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</si>
  <si>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</si>
  <si>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</si>
  <si>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</si>
  <si>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</si>
  <si>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</si>
  <si>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</si>
  <si>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</si>
  <si>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</si>
  <si>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</si>
  <si>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</si>
  <si>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</si>
  <si>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</si>
  <si>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</si>
  <si>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</si>
  <si>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</si>
  <si>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</si>
  <si>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</si>
  <si>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</si>
  <si>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</si>
  <si>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</si>
  <si>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</si>
  <si>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</si>
  <si>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</si>
  <si>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</si>
  <si>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</si>
  <si>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</si>
  <si>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</si>
  <si>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</si>
  <si>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</si>
  <si>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</si>
  <si>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</si>
  <si>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</si>
  <si>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</si>
  <si>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</si>
  <si>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</si>
  <si>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</si>
  <si>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</si>
  <si>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</si>
  <si>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</si>
  <si>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</si>
  <si>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</si>
  <si>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</si>
  <si>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</si>
  <si>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</si>
  <si>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</si>
  <si>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</si>
  <si>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</si>
  <si>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</si>
  <si>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</si>
  <si>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</si>
  <si>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</si>
  <si>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</si>
  <si>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</si>
  <si>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</si>
  <si>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</si>
  <si>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</si>
  <si>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</si>
  <si>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</si>
  <si>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</si>
  <si>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</si>
  <si>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</si>
  <si>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</si>
  <si>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</si>
  <si>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</si>
  <si>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</si>
  <si>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</si>
  <si>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</si>
  <si>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</si>
  <si>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</si>
  <si>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</si>
  <si>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</si>
  <si>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</si>
  <si>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</si>
  <si>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</si>
  <si>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</si>
  <si>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</si>
  <si>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</si>
  <si>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</si>
  <si>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</si>
  <si>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</si>
  <si>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</si>
  <si>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</si>
  <si>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</si>
  <si>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</si>
  <si>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</si>
  <si>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</si>
  <si>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</si>
  <si>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</si>
  <si>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</si>
  <si>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</si>
  <si>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</si>
  <si>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</si>
  <si>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</si>
  <si>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</si>
  <si>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</si>
  <si>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</si>
  <si>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</si>
  <si>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</si>
  <si>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</si>
  <si>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</si>
  <si>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</si>
  <si>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</si>
  <si>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</si>
  <si>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</si>
  <si>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</si>
  <si>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</si>
  <si>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</si>
  <si>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</si>
  <si>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</si>
  <si>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</si>
  <si>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</si>
  <si>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</si>
  <si>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</si>
  <si>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</si>
  <si>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</si>
  <si>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</si>
  <si>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</si>
  <si>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</si>
  <si>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</si>
  <si>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</si>
  <si>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</si>
  <si>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</si>
  <si>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</si>
  <si>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</si>
  <si>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</si>
  <si>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</si>
  <si>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</si>
  <si>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</si>
  <si>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</si>
  <si>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</si>
  <si>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</si>
  <si>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</si>
  <si>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</si>
  <si>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</si>
  <si>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</si>
  <si>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</si>
  <si>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</si>
  <si>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</si>
  <si>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</si>
  <si>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</si>
  <si>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</si>
  <si>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</si>
  <si>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</si>
  <si>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</si>
  <si>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</si>
  <si>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</si>
  <si>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</si>
  <si>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</si>
  <si>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</si>
  <si>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</si>
  <si>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</si>
  <si>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</si>
  <si>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</si>
  <si>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</si>
  <si>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</si>
  <si>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</si>
  <si>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</si>
  <si>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</si>
  <si>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</si>
  <si>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</si>
  <si>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</si>
  <si>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</si>
  <si>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</si>
  <si>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</si>
  <si>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</si>
  <si>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</si>
  <si>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</si>
  <si>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</si>
  <si>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</si>
  <si>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</si>
  <si>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</si>
  <si>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</si>
  <si>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</si>
  <si>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</si>
  <si>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</si>
  <si>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</si>
  <si>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</si>
  <si>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</si>
  <si>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</si>
  <si>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</si>
  <si>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</si>
  <si>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</si>
  <si>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</si>
  <si>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</si>
  <si>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</si>
  <si>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</si>
  <si>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</si>
  <si>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</si>
  <si>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</si>
  <si>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</si>
  <si>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</si>
  <si>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</si>
  <si>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</si>
  <si>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</si>
  <si>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</si>
  <si>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</si>
  <si>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</si>
  <si>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</si>
  <si>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</si>
  <si>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</si>
  <si>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</si>
  <si>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</si>
  <si>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</si>
  <si>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</si>
  <si>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</si>
  <si>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</si>
  <si>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</si>
  <si>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</si>
  <si>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</si>
  <si>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</si>
  <si>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</si>
  <si>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</si>
  <si>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</si>
  <si>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</si>
  <si>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</si>
  <si>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</si>
  <si>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</si>
  <si>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</si>
  <si>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</si>
  <si>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</si>
  <si>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</si>
  <si>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</si>
  <si>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</si>
  <si>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</si>
  <si>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</si>
  <si>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</si>
  <si>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</si>
  <si>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</si>
  <si>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</si>
  <si>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</si>
  <si>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</si>
  <si>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</si>
  <si>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</si>
  <si>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</si>
  <si>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</si>
  <si>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</si>
  <si>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</si>
  <si>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</si>
  <si>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</si>
  <si>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</si>
  <si>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</si>
  <si>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</si>
  <si>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</si>
  <si>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</si>
  <si>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</si>
  <si>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</si>
  <si>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</si>
  <si>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</si>
  <si>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</si>
  <si>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</si>
  <si>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</si>
  <si>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</si>
  <si>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</si>
  <si>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</si>
  <si>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</si>
  <si>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</si>
  <si>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</si>
  <si>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</si>
  <si>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</si>
  <si>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</si>
  <si>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</si>
  <si>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</si>
  <si>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</si>
  <si>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</si>
  <si>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</si>
  <si>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</si>
  <si>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</si>
  <si>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</si>
  <si>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</si>
  <si>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</si>
  <si>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</si>
  <si>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</si>
  <si>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</si>
  <si>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</si>
  <si>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</si>
  <si>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</si>
  <si>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</si>
  <si>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</si>
  <si>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</si>
  <si>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</si>
  <si>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</si>
  <si>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</si>
  <si>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</si>
  <si>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</si>
  <si>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</si>
  <si>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</si>
  <si>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</si>
  <si>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</si>
  <si>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</si>
  <si>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</si>
  <si>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</si>
  <si>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</si>
  <si>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</si>
  <si>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</si>
  <si>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</si>
  <si>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</si>
  <si>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</si>
  <si>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</si>
  <si>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</si>
  <si>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</si>
  <si>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</si>
  <si>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</si>
  <si>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</si>
  <si>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</si>
  <si>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</si>
  <si>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</si>
  <si>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</si>
  <si>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</si>
  <si>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</si>
  <si>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</si>
  <si>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</si>
  <si>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</si>
  <si>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</si>
  <si>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</si>
  <si>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</si>
  <si>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</si>
  <si>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</si>
  <si>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</si>
  <si>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</si>
  <si>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</si>
  <si>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</si>
  <si>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</si>
  <si>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</si>
  <si>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</si>
  <si>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</si>
  <si>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</si>
  <si>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</si>
  <si>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</si>
  <si>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</si>
  <si>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</si>
  <si>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</si>
  <si>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</si>
  <si>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</si>
  <si>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</si>
  <si>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</si>
  <si>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</si>
  <si>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</si>
  <si>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</si>
  <si>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</si>
  <si>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</si>
  <si>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</si>
  <si>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</si>
  <si>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</si>
  <si>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</si>
  <si>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</si>
  <si>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</si>
  <si>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</si>
  <si>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</si>
  <si>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</si>
  <si>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</si>
  <si>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</si>
  <si>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</si>
  <si>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</si>
  <si>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</si>
  <si>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</si>
  <si>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</si>
  <si>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</si>
  <si>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</si>
  <si>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</si>
  <si>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</si>
  <si>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</si>
  <si>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</si>
  <si>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</si>
  <si>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</si>
  <si>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</si>
  <si>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</si>
  <si>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</si>
  <si>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</si>
  <si>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</si>
  <si>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</si>
  <si>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</si>
  <si>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</si>
  <si>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</si>
  <si>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</si>
  <si>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</si>
  <si>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</si>
  <si>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</si>
  <si>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</si>
  <si>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</si>
  <si>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</si>
  <si>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</si>
  <si>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</si>
  <si>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</si>
  <si>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</si>
  <si>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</si>
  <si>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</si>
  <si>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</si>
  <si>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</si>
  <si>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</si>
  <si>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</si>
  <si>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</si>
  <si>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</si>
  <si>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</si>
  <si>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</si>
  <si>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</si>
  <si>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</si>
  <si>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</si>
  <si>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</si>
  <si>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</si>
  <si>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</si>
  <si>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</si>
  <si>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</si>
  <si>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</si>
  <si>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</si>
  <si>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</si>
  <si>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</si>
  <si>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</si>
  <si>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</si>
  <si>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</si>
  <si>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</si>
  <si>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</si>
  <si>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</si>
  <si>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</si>
  <si>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</si>
  <si>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</si>
  <si>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</si>
  <si>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</si>
  <si>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</si>
  <si>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</si>
  <si>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</si>
  <si>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</si>
  <si>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</si>
  <si>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</si>
  <si>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</si>
  <si>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</si>
  <si>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</si>
  <si>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</si>
  <si>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</si>
  <si>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</si>
  <si>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</si>
  <si>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</si>
  <si>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</si>
  <si>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</si>
  <si>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</si>
  <si>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</si>
  <si>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</si>
  <si>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</si>
  <si>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</si>
  <si>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</si>
  <si>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</si>
  <si>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</si>
  <si>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</si>
  <si>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</si>
  <si>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</si>
  <si>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</si>
  <si>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</si>
  <si>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</si>
  <si>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</si>
  <si>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</si>
  <si>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</si>
  <si>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</si>
  <si>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</si>
  <si>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</si>
  <si>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</si>
  <si>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</si>
  <si>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</si>
  <si>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</si>
  <si>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</si>
  <si>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</si>
  <si>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</si>
  <si>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</si>
  <si>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</si>
  <si>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</si>
  <si>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</si>
  <si>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</si>
  <si>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</si>
  <si>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</si>
  <si>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</si>
  <si>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</si>
  <si>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</si>
  <si>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</si>
  <si>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</si>
  <si>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</si>
  <si>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</si>
  <si>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</si>
  <si>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</si>
  <si>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</si>
  <si>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</si>
  <si>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</si>
  <si>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</si>
  <si>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</si>
  <si>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</si>
  <si>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</si>
  <si>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</si>
  <si>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</si>
  <si>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</si>
  <si>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</si>
  <si>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</si>
  <si>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</si>
  <si>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</si>
  <si>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</si>
  <si>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</si>
  <si>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</si>
  <si>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</si>
  <si>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</si>
  <si>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</si>
  <si>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</si>
  <si>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</si>
  <si>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</si>
  <si>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</si>
  <si>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</si>
  <si>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</si>
  <si>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</si>
  <si>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</si>
  <si>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</si>
  <si>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</si>
  <si>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</si>
  <si>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</si>
  <si>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</si>
  <si>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</si>
  <si>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</si>
  <si>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</si>
  <si>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</si>
  <si>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</si>
  <si>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</si>
  <si>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</si>
  <si>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</si>
  <si>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</si>
  <si>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</si>
  <si>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</si>
  <si>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</si>
  <si>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</si>
  <si>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</si>
  <si>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</si>
  <si>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</si>
  <si>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</si>
  <si>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</si>
  <si>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</si>
  <si>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</si>
  <si>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</si>
  <si>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</si>
  <si>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</si>
  <si>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</si>
  <si>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</si>
  <si>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</si>
  <si>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</si>
  <si>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</si>
  <si>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</si>
  <si>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</si>
  <si>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</si>
  <si>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</si>
  <si>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</si>
  <si>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</si>
  <si>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</si>
  <si>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</si>
  <si>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</si>
  <si>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</si>
  <si>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</si>
  <si>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</si>
  <si>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</si>
  <si>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</si>
  <si>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</si>
  <si>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</si>
  <si>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</si>
  <si>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</si>
  <si>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</si>
  <si>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</si>
  <si>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</si>
  <si>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</si>
  <si>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</si>
  <si>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</si>
  <si>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</si>
  <si>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</si>
  <si>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</si>
  <si>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</si>
  <si>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</si>
  <si>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</si>
  <si>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</si>
  <si>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</si>
  <si>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</si>
  <si>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</si>
  <si>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</si>
  <si>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</si>
  <si>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</si>
  <si>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</si>
  <si>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</si>
  <si>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</si>
  <si>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</si>
  <si>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</si>
  <si>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</si>
  <si>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</si>
  <si>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</si>
  <si>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</si>
  <si>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</si>
  <si>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</si>
  <si>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</si>
  <si>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</si>
  <si>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</si>
  <si>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</si>
  <si>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</si>
  <si>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</si>
  <si>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</si>
  <si>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</si>
  <si>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</si>
  <si>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</si>
  <si>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</si>
  <si>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</si>
  <si>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</si>
  <si>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</si>
  <si>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</si>
  <si>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</si>
  <si>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</si>
  <si>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</si>
  <si>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</si>
  <si>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</si>
  <si>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</si>
  <si>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</si>
  <si>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</si>
  <si>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</si>
  <si>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</si>
  <si>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</si>
  <si>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</si>
  <si>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</si>
  <si>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</si>
  <si>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</si>
  <si>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</si>
  <si>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</si>
  <si>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</si>
  <si>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</si>
  <si>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</si>
  <si>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</si>
  <si>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</si>
  <si>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</si>
  <si>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</si>
  <si>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</si>
  <si>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</si>
  <si>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</si>
  <si>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</si>
  <si>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</si>
  <si>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</si>
  <si>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</si>
  <si>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</si>
  <si>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</si>
  <si>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</si>
  <si>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</si>
  <si>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</si>
  <si>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</si>
  <si>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</si>
  <si>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</si>
  <si>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</si>
  <si>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</si>
  <si>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</si>
  <si>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</si>
  <si>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</si>
  <si>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</si>
  <si>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</si>
  <si>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</si>
  <si>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</si>
  <si>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</si>
  <si>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</si>
  <si>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</si>
  <si>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</si>
  <si>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</si>
  <si>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</si>
  <si>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</si>
  <si>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</si>
  <si>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</si>
  <si>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</si>
  <si>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</si>
  <si>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</si>
  <si>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</si>
  <si>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</si>
  <si>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</si>
  <si>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</si>
  <si>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</si>
  <si>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</si>
  <si>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</si>
  <si>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</si>
  <si>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</si>
  <si>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</si>
  <si>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</si>
  <si>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</si>
  <si>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</si>
  <si>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</si>
  <si>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</si>
  <si>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</si>
  <si>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</si>
  <si>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</si>
  <si>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</si>
  <si>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</si>
  <si>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</si>
  <si>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</si>
  <si>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</si>
  <si>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</si>
  <si>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</si>
  <si>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</si>
  <si>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</si>
  <si>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</si>
  <si>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</si>
  <si>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</si>
  <si>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</si>
  <si>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</si>
  <si>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</si>
  <si>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</si>
  <si>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</si>
  <si>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</si>
  <si>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</si>
  <si>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</si>
  <si>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</si>
  <si>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</si>
  <si>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</si>
  <si>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</si>
  <si>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</si>
  <si>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</si>
  <si>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</si>
  <si>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</si>
  <si>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</si>
  <si>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</si>
  <si>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</si>
  <si>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</si>
  <si>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</si>
  <si>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</si>
  <si>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</si>
  <si>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</si>
  <si>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</si>
  <si>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</si>
  <si>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</si>
  <si>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</si>
  <si>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</si>
  <si>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</si>
  <si>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</si>
  <si>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</si>
  <si>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</si>
  <si>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</si>
  <si>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</si>
  <si>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</si>
  <si>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</si>
  <si>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</si>
  <si>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</si>
  <si>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</si>
  <si>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</si>
  <si>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</si>
  <si>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</si>
  <si>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</si>
  <si>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</si>
  <si>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</si>
  <si>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</si>
  <si>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</si>
  <si>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</si>
  <si>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</si>
  <si>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</si>
  <si>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</si>
  <si>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</si>
  <si>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</si>
  <si>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</si>
  <si>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</si>
  <si>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</si>
  <si>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</si>
  <si>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</si>
  <si>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</si>
  <si>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</si>
  <si>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</si>
  <si>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</si>
  <si>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</si>
  <si>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</si>
  <si>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</si>
  <si>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</si>
  <si>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</si>
  <si>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</si>
  <si>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</si>
  <si>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</si>
  <si>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</si>
  <si>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</si>
  <si>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</si>
  <si>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</si>
  <si>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</si>
  <si>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</si>
  <si>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</si>
  <si>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</si>
  <si>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</si>
  <si>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</si>
  <si>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</si>
  <si>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</si>
  <si>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</si>
  <si>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</si>
  <si>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</si>
  <si>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</si>
  <si>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</si>
  <si>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</si>
  <si>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</si>
  <si>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</si>
  <si>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</si>
  <si>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</si>
  <si>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</si>
  <si>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</si>
  <si>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</si>
  <si>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</si>
  <si>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</si>
  <si>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</si>
  <si>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</si>
  <si>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</si>
  <si>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</si>
  <si>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</si>
  <si>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</si>
  <si>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</si>
  <si>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</si>
  <si>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</si>
  <si>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</si>
  <si>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</si>
  <si>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</si>
  <si>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</si>
  <si>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</si>
  <si>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</si>
  <si>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</si>
  <si>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</si>
  <si>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</si>
  <si>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</si>
  <si>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</si>
  <si>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</si>
  <si>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</si>
  <si>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</si>
  <si>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</si>
  <si>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</si>
  <si>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</si>
  <si>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</si>
  <si>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</si>
  <si>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</si>
  <si>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</si>
  <si>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</si>
  <si>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</si>
  <si>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</si>
  <si>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</si>
  <si>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</si>
  <si>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</si>
  <si>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</si>
  <si>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</si>
  <si>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</si>
  <si>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</si>
  <si>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</si>
  <si>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</si>
  <si>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</si>
  <si>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</si>
  <si>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</si>
  <si>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</si>
  <si>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</si>
  <si>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</si>
  <si>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</si>
  <si>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</si>
  <si>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</si>
  <si>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</si>
  <si>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</si>
  <si>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</si>
  <si>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</si>
  <si>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</si>
  <si>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</si>
  <si>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</si>
  <si>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</si>
  <si>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</si>
  <si>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</si>
  <si>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</si>
  <si>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</si>
  <si>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</si>
  <si>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</si>
  <si>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</si>
  <si>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</si>
  <si>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</si>
  <si>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</si>
  <si>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</si>
  <si>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</si>
  <si>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</si>
  <si>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</si>
  <si>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</si>
  <si>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</si>
  <si>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</si>
  <si>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</si>
  <si>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</si>
  <si>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</si>
  <si>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</si>
  <si>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</si>
  <si>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</si>
  <si>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</si>
  <si>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</si>
  <si>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</si>
  <si>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</si>
  <si>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</si>
  <si>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</si>
  <si>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</si>
  <si>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</si>
  <si>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</si>
  <si>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</si>
  <si>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</si>
  <si>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</si>
  <si>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</si>
  <si>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</si>
  <si>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</si>
  <si>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</si>
  <si>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</si>
  <si>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</si>
  <si>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</si>
  <si>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</si>
  <si>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</si>
  <si>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</si>
  <si>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</si>
  <si>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</si>
  <si>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</si>
  <si>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</si>
  <si>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</si>
  <si>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</si>
  <si>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</si>
  <si>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</si>
  <si>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</si>
  <si>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</si>
  <si>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</si>
  <si>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</si>
  <si>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</si>
  <si>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</si>
  <si>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</si>
  <si>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</si>
  <si>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</si>
  <si>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</si>
  <si>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</si>
  <si>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</si>
  <si>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</si>
  <si>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</si>
  <si>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</si>
  <si>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</si>
  <si>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</si>
  <si>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</si>
  <si>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</si>
  <si>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</si>
  <si>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</si>
  <si>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</si>
  <si>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</si>
  <si>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</si>
  <si>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</si>
  <si>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</si>
  <si>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</si>
  <si>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</si>
  <si>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</si>
  <si>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</si>
  <si>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</si>
  <si>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</si>
  <si>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</si>
  <si>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</si>
  <si>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</si>
  <si>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</si>
  <si>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</si>
  <si>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</si>
  <si>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</si>
  <si>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</si>
  <si>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</si>
  <si>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</si>
  <si>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</si>
  <si>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</si>
  <si>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</si>
  <si>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</si>
  <si>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</si>
  <si>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</si>
  <si>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</si>
  <si>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</si>
  <si>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</si>
  <si>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</si>
  <si>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</si>
  <si>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</si>
  <si>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</si>
  <si>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</si>
  <si>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</si>
  <si>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</si>
  <si>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</si>
  <si>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</si>
  <si>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</si>
  <si>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</si>
  <si>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</si>
  <si>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</si>
  <si>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</si>
  <si>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</si>
  <si>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</si>
  <si>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</si>
  <si>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</si>
  <si>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</si>
  <si>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</si>
  <si>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</si>
  <si>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</si>
  <si>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</si>
  <si>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</si>
  <si>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</si>
  <si>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</si>
  <si>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</si>
  <si>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</si>
  <si>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</si>
  <si>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</si>
  <si>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</si>
  <si>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</si>
  <si>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</si>
  <si>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</si>
  <si>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</si>
  <si>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</si>
  <si>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</si>
  <si>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</si>
  <si>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</si>
  <si>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</si>
  <si>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</si>
  <si>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</si>
  <si>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</si>
  <si>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</si>
  <si>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</si>
  <si>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</si>
  <si>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</si>
  <si>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</si>
  <si>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</si>
  <si>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</si>
  <si>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</si>
  <si>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</si>
  <si>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</si>
  <si>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</si>
  <si>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</si>
  <si>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</si>
  <si>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</si>
  <si>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</si>
  <si>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</si>
  <si>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</si>
  <si>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</si>
  <si>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</si>
  <si>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</si>
  <si>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</si>
  <si>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</si>
  <si>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</si>
  <si>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</si>
  <si>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</si>
  <si>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</si>
  <si>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</si>
  <si>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</si>
  <si>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</si>
  <si>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</si>
  <si>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</si>
  <si>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</si>
  <si>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</si>
  <si>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</si>
  <si>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</si>
  <si>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</si>
  <si>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</si>
  <si>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</si>
  <si>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</si>
  <si>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</si>
  <si>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</si>
  <si>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</si>
  <si>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</si>
  <si>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</si>
  <si>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</si>
  <si>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</si>
  <si>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</si>
  <si>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</si>
  <si>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</si>
  <si>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</si>
  <si>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</si>
  <si>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</si>
  <si>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</si>
  <si>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</si>
  <si>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</si>
  <si>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</si>
  <si>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</si>
  <si>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</si>
  <si>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</si>
  <si>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</si>
  <si>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</si>
  <si>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</si>
  <si>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</si>
  <si>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</si>
  <si>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</si>
  <si>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</si>
  <si>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</si>
  <si>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</si>
  <si>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</si>
  <si>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</si>
  <si>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</si>
  <si>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</si>
  <si>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</si>
  <si>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</si>
  <si>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</si>
  <si>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</si>
  <si>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</si>
  <si>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</si>
  <si>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</si>
  <si>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</si>
  <si>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</si>
  <si>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</si>
  <si>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</si>
  <si>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</si>
  <si>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</si>
  <si>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</si>
  <si>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</si>
  <si>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</si>
  <si>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</si>
  <si>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</si>
  <si>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</si>
  <si>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</si>
  <si>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</si>
  <si>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</si>
  <si>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</si>
  <si>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</si>
  <si>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</si>
  <si>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</si>
  <si>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</si>
  <si>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</si>
  <si>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</si>
  <si>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</si>
  <si>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</si>
  <si>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</si>
  <si>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</si>
  <si>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</si>
  <si>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</si>
  <si>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</si>
  <si>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</si>
  <si>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</si>
  <si>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</si>
  <si>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</si>
  <si>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</si>
  <si>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</si>
  <si>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</si>
  <si>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</si>
  <si>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</si>
  <si>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</si>
  <si>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</si>
  <si>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</si>
  <si>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</si>
  <si>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</si>
  <si>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</si>
  <si>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</si>
  <si>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</si>
  <si>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</si>
  <si>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</si>
  <si>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</si>
  <si>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</si>
  <si>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</si>
  <si>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</si>
  <si>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</si>
  <si>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</si>
  <si>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</si>
  <si>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</si>
  <si>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</si>
  <si>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</si>
  <si>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</si>
  <si>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</si>
  <si>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</si>
  <si>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</si>
  <si>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</si>
  <si>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</si>
  <si>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</si>
  <si>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</si>
  <si>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</si>
  <si>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</si>
  <si>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</si>
  <si>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</si>
  <si>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</si>
  <si>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</si>
  <si>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</si>
  <si>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</si>
  <si>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</si>
  <si>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</si>
  <si>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</si>
  <si>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</si>
  <si>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</si>
  <si>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</si>
  <si>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</si>
  <si>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</si>
  <si>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</si>
  <si>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</si>
  <si>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</si>
  <si>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</si>
  <si>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</si>
  <si>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</si>
  <si>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</si>
  <si>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</si>
  <si>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</si>
  <si>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</si>
  <si>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</si>
  <si>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</si>
  <si>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</si>
  <si>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</si>
  <si>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</si>
  <si>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</si>
  <si>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</si>
  <si>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</si>
  <si>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</si>
  <si>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</si>
  <si>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</si>
  <si>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</si>
  <si>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</si>
  <si>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</si>
  <si>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</si>
  <si>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</si>
  <si>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</si>
  <si>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</si>
  <si>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</si>
  <si>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</si>
  <si>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</si>
  <si>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</si>
  <si>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</si>
  <si>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</si>
  <si>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</si>
  <si>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</si>
  <si>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</si>
  <si>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</si>
  <si>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</si>
  <si>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</si>
  <si>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</si>
  <si>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</si>
  <si>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</si>
  <si>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</si>
  <si>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</si>
  <si>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</si>
  <si>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</si>
  <si>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</si>
  <si>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</si>
  <si>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</si>
  <si>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</si>
  <si>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</si>
  <si>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</si>
  <si>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</si>
  <si>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</si>
  <si>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</si>
  <si>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</si>
  <si>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</si>
  <si>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</si>
  <si>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</si>
  <si>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</si>
  <si>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</si>
  <si>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</si>
  <si>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</si>
  <si>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</si>
  <si>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</si>
  <si>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</si>
  <si>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</si>
  <si>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</si>
  <si>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</si>
  <si>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</si>
  <si>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</si>
  <si>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</si>
  <si>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</si>
  <si>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</si>
  <si>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</si>
  <si>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</si>
  <si>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</si>
  <si>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</si>
  <si>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</si>
  <si>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</si>
  <si>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</si>
  <si>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</si>
  <si>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</si>
  <si>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</si>
  <si>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</si>
  <si>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</si>
  <si>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</si>
  <si>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</si>
  <si>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</si>
  <si>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</si>
  <si>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</si>
  <si>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</si>
  <si>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</si>
  <si>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</si>
  <si>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</si>
  <si>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</si>
  <si>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</si>
  <si>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</si>
  <si>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</si>
  <si>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</si>
  <si>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</si>
  <si>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</si>
  <si>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</si>
  <si>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</si>
  <si>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</si>
  <si>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</si>
  <si>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</si>
  <si>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</si>
  <si>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</si>
  <si>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</si>
  <si>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</si>
  <si>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</si>
  <si>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</si>
  <si>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</si>
  <si>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</si>
  <si>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</si>
  <si>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</si>
  <si>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</si>
  <si>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</si>
  <si>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</si>
  <si>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</si>
  <si>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</si>
  <si>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</si>
  <si>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</si>
  <si>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</si>
  <si>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</si>
  <si>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</si>
  <si>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</si>
  <si>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</si>
  <si>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</si>
  <si>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</si>
  <si>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</si>
  <si>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</si>
  <si>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</si>
  <si>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</si>
  <si>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</si>
  <si>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</si>
  <si>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</si>
  <si>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</si>
  <si>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</si>
  <si>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</si>
  <si>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</si>
  <si>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</si>
  <si>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</si>
  <si>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</si>
  <si>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</si>
  <si>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</si>
  <si>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</si>
  <si>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</si>
  <si>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</si>
  <si>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</si>
  <si>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</si>
  <si>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</si>
  <si>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</si>
  <si>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</si>
  <si>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</si>
  <si>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</si>
  <si>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</si>
  <si>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</si>
  <si>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</si>
  <si>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</si>
  <si>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</si>
  <si>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</si>
  <si>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</si>
  <si>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</si>
  <si>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</si>
  <si>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</si>
  <si>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</si>
  <si>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</si>
  <si>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</si>
  <si>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</si>
  <si>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</si>
  <si>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</si>
  <si>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</si>
  <si>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</si>
  <si>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</si>
  <si>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</si>
  <si>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</si>
  <si>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</si>
  <si>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</si>
  <si>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</si>
  <si>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</si>
  <si>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</si>
  <si>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</si>
  <si>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</si>
  <si>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</si>
  <si>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</si>
  <si>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</si>
  <si>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</si>
  <si>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</si>
  <si>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</si>
  <si>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</si>
  <si>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</si>
  <si>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</si>
  <si>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</si>
  <si>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</si>
  <si>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</si>
  <si>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</si>
  <si>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</si>
  <si>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</si>
  <si>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</si>
  <si>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</si>
  <si>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</si>
  <si>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</si>
  <si>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</si>
  <si>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</si>
  <si>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</si>
  <si>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</si>
  <si>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</si>
  <si>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</si>
  <si>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</si>
  <si>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</si>
  <si>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</si>
  <si>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</si>
  <si>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</si>
  <si>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</si>
  <si>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</si>
  <si>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</si>
  <si>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</si>
  <si>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</si>
  <si>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</si>
  <si>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</si>
  <si>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</si>
  <si>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</si>
  <si>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</si>
  <si>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</si>
  <si>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</si>
  <si>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</si>
  <si>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</si>
  <si>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</si>
  <si>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</si>
  <si>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</si>
  <si>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</si>
  <si>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</si>
  <si>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</si>
  <si>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</si>
  <si>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</si>
  <si>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</si>
  <si>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</si>
  <si>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</si>
  <si>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</si>
  <si>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</si>
  <si>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</si>
  <si>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</si>
  <si>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</si>
  <si>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</si>
  <si>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</si>
  <si>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</si>
  <si>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</si>
  <si>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</si>
  <si>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</si>
  <si>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</si>
  <si>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</si>
  <si>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</si>
  <si>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</si>
  <si>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</si>
  <si>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</si>
  <si>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</si>
  <si>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</si>
  <si>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</si>
  <si>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</si>
  <si>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</si>
  <si>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</si>
  <si>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</si>
  <si>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</si>
  <si>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</si>
  <si>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</si>
  <si>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</si>
  <si>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</si>
  <si>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</si>
  <si>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</si>
  <si>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</si>
  <si>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</si>
  <si>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</si>
  <si>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</si>
  <si>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</si>
  <si>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</si>
  <si>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</si>
  <si>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</si>
  <si>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</si>
  <si>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</si>
  <si>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</si>
  <si>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</si>
  <si>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</si>
  <si>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</si>
  <si>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</si>
  <si>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</si>
  <si>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</si>
  <si>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</si>
  <si>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</si>
  <si>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</si>
  <si>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</si>
  <si>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</si>
  <si>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</si>
  <si>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</si>
  <si>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</si>
  <si>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</si>
  <si>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</si>
  <si>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</si>
  <si>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</si>
  <si>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</si>
  <si>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</si>
  <si>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</si>
  <si>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</si>
  <si>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</si>
  <si>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</si>
  <si>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</si>
  <si>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</si>
  <si>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</si>
  <si>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</si>
  <si>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</si>
  <si>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</si>
  <si>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</si>
  <si>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</si>
  <si>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</si>
  <si>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</si>
  <si>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</si>
  <si>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</si>
  <si>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</si>
  <si>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</si>
  <si>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</si>
  <si>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</si>
  <si>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</si>
  <si>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</si>
  <si>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</si>
  <si>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</si>
  <si>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</si>
  <si>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</si>
  <si>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</si>
  <si>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</si>
  <si>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</si>
  <si>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</si>
  <si>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</si>
  <si>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</si>
  <si>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</si>
  <si>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</si>
  <si>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</si>
  <si>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</si>
  <si>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</si>
  <si>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</si>
  <si>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</si>
  <si>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</si>
  <si>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</si>
  <si>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</si>
  <si>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</si>
  <si>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</si>
  <si>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</si>
  <si>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</si>
  <si>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</si>
  <si>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</si>
  <si>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</si>
  <si>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</si>
  <si>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</si>
  <si>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</si>
  <si>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</si>
  <si>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</si>
  <si>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</si>
  <si>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</si>
  <si>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</si>
  <si>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</si>
  <si>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</si>
  <si>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</si>
  <si>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</si>
  <si>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</si>
  <si>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</si>
  <si>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</si>
  <si>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</si>
  <si>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</si>
  <si>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</si>
  <si>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</si>
  <si>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</si>
  <si>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</si>
  <si>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</si>
  <si>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</si>
  <si>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</si>
  <si>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</si>
  <si>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</si>
  <si>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</si>
  <si>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</si>
  <si>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</si>
  <si>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</si>
  <si>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</si>
  <si>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</si>
  <si>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</si>
  <si>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</si>
  <si>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</si>
  <si>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</si>
  <si>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</si>
  <si>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</si>
  <si>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</si>
  <si>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</si>
  <si>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</si>
  <si>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</si>
  <si>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</si>
  <si>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</si>
  <si>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</si>
  <si>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</si>
  <si>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</si>
  <si>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</si>
  <si>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</si>
  <si>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</si>
  <si>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</si>
  <si>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</si>
  <si>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</si>
  <si>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</si>
  <si>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</si>
  <si>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</si>
  <si>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</si>
  <si>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</si>
  <si>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</si>
  <si>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</si>
  <si>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</si>
  <si>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</si>
  <si>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</si>
  <si>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</si>
  <si>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</si>
  <si>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</si>
  <si>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</si>
  <si>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</si>
  <si>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</si>
  <si>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</si>
  <si>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</si>
  <si>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</si>
  <si>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</si>
  <si>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</si>
  <si>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</si>
  <si>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</si>
  <si>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</si>
  <si>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</si>
  <si>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</si>
  <si>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</si>
  <si>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</si>
  <si>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</si>
  <si>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</si>
  <si>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</si>
  <si>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</si>
  <si>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</si>
  <si>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</si>
  <si>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</si>
  <si>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</si>
  <si>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</si>
  <si>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</si>
  <si>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</si>
  <si>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</si>
  <si>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</si>
  <si>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</si>
  <si>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</si>
  <si>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</si>
  <si>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</si>
  <si>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</si>
  <si>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</si>
  <si>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</si>
  <si>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</si>
  <si>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</si>
  <si>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</si>
  <si>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</si>
  <si>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</si>
  <si>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</si>
  <si>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</si>
  <si>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</si>
  <si>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</si>
  <si>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</si>
  <si>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</si>
  <si>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</si>
  <si>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</si>
  <si>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</si>
  <si>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</si>
  <si>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</si>
  <si>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</si>
  <si>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</si>
  <si>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</si>
  <si>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</si>
  <si>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</si>
  <si>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</si>
  <si>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</si>
  <si>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</si>
  <si>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</si>
  <si>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</si>
  <si>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</si>
  <si>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</si>
  <si>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</si>
  <si>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</si>
  <si>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</si>
  <si>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</si>
  <si>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</si>
  <si>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</si>
  <si>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</si>
  <si>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</si>
  <si>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</si>
  <si>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</si>
  <si>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</si>
  <si>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</si>
  <si>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</si>
  <si>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</si>
  <si>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</si>
  <si>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</si>
  <si>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</si>
  <si>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</si>
  <si>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</si>
  <si>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</si>
  <si>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</si>
  <si>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</si>
  <si>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</si>
  <si>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</si>
  <si>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</si>
  <si>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</si>
  <si>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</si>
  <si>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</si>
  <si>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</si>
  <si>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</si>
  <si>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</si>
  <si>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</si>
  <si>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</si>
  <si>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</si>
  <si>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</si>
  <si>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</si>
  <si>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</si>
  <si>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</si>
  <si>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</si>
  <si>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</si>
  <si>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</si>
  <si>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</si>
  <si>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</si>
  <si>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</si>
  <si>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</si>
  <si>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</si>
  <si>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</si>
  <si>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</si>
  <si>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</si>
  <si>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</si>
  <si>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</si>
  <si>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</si>
  <si>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</si>
  <si>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</si>
  <si>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</si>
  <si>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</si>
  <si>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</si>
  <si>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</si>
  <si>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</si>
  <si>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</si>
  <si>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</si>
  <si>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</si>
  <si>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</si>
  <si>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</si>
  <si>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</si>
  <si>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</si>
  <si>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</si>
  <si>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</si>
  <si>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</si>
  <si>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</si>
  <si>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</si>
  <si>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</si>
  <si>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</si>
  <si>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</si>
  <si>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</si>
  <si>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</si>
  <si>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</si>
  <si>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</si>
  <si>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</si>
  <si>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</si>
  <si>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</si>
  <si>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</si>
  <si>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</si>
  <si>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</si>
  <si>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</si>
  <si>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</si>
  <si>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</si>
  <si>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</si>
  <si>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</si>
  <si>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</si>
  <si>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</si>
  <si>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</si>
  <si>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</si>
  <si>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</si>
  <si>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</si>
  <si>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</si>
  <si>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</si>
  <si>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</si>
  <si>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</si>
  <si>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</si>
  <si>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</si>
  <si>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</si>
  <si>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</si>
  <si>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</si>
  <si>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</si>
  <si>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</si>
  <si>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</si>
  <si>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</si>
  <si>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</si>
  <si>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</si>
  <si>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</si>
  <si>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</si>
  <si>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</si>
  <si>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</si>
  <si>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</si>
  <si>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</si>
  <si>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</si>
  <si>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</si>
  <si>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</si>
  <si>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</si>
  <si>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</si>
  <si>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</si>
  <si>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</si>
  <si>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</si>
  <si>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</si>
  <si>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</si>
  <si>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</si>
  <si>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</si>
  <si>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</si>
  <si>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</si>
  <si>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</si>
  <si>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</si>
  <si>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</si>
  <si>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</si>
  <si>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</si>
  <si>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</si>
  <si>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</si>
  <si>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</si>
  <si>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</si>
  <si>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</si>
  <si>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</si>
  <si>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</si>
  <si>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</si>
  <si>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</si>
  <si>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</si>
  <si>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</si>
  <si>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</si>
  <si>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</si>
  <si>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</si>
  <si>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</si>
  <si>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</si>
  <si>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</si>
  <si>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</si>
  <si>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</si>
  <si>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</si>
  <si>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</si>
  <si>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</si>
  <si>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</si>
  <si>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</si>
  <si>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</si>
  <si>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</si>
  <si>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</si>
  <si>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</si>
  <si>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</si>
  <si>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</si>
  <si>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</si>
  <si>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</si>
  <si>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</si>
  <si>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</si>
  <si>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</si>
  <si>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</si>
  <si>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</si>
  <si>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</si>
  <si>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</si>
  <si>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</si>
  <si>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</si>
  <si>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</si>
  <si>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</si>
  <si>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</si>
  <si>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</si>
  <si>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</si>
  <si>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</si>
  <si>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</si>
  <si>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</si>
  <si>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</si>
  <si>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</si>
  <si>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</si>
  <si>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</si>
  <si>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</si>
  <si>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</si>
  <si>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</si>
  <si>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</si>
  <si>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</si>
  <si>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</si>
  <si>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</si>
  <si>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</si>
  <si>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</si>
  <si>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</si>
  <si>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</si>
  <si>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</si>
  <si>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</si>
  <si>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</si>
  <si>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</si>
  <si>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</si>
  <si>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</si>
  <si>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</si>
  <si>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</si>
  <si>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</si>
  <si>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</si>
  <si>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</si>
  <si>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</si>
  <si>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</si>
  <si>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</si>
  <si>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</si>
  <si>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</si>
  <si>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</si>
  <si>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</si>
  <si>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</si>
  <si>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</si>
  <si>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</si>
  <si>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</si>
  <si>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</si>
  <si>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</si>
  <si>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</si>
  <si>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</si>
  <si>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</si>
  <si>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</si>
  <si>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</si>
  <si>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</si>
  <si>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</si>
  <si>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</si>
  <si>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</si>
  <si>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</si>
  <si>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</si>
  <si>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</si>
  <si>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</si>
  <si>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</si>
  <si>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</si>
  <si>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</si>
  <si>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</si>
  <si>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</si>
  <si>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</si>
  <si>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</si>
  <si>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</si>
  <si>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</si>
  <si>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</si>
  <si>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</si>
  <si>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</si>
  <si>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</si>
  <si>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</si>
  <si>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</si>
  <si>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</si>
  <si>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</si>
  <si>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</si>
  <si>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</si>
  <si>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</si>
  <si>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</si>
  <si>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</si>
  <si>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</si>
  <si>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</si>
  <si>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</si>
  <si>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</si>
  <si>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</si>
  <si>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</si>
  <si>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</si>
  <si>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</si>
  <si>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PCM-20251117-00000574</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</si>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</sst>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315.40942754629941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45978.357853472226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45978.357853472226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45978.357853472226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45978.357853472226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45978.357853472226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45978.357853472226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45978.357853472226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45978.357853472226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45978.357853472226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45978.357853472226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45978.357853472226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45978.357853472226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45978.357853472226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45978.357853472226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45978.357853472226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45978.357853472226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45978.357853472226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45978.357853472226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45978.357853472226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45978.357853472226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45978.357853472226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45978.357853472226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45978.357853472226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45978.357853472226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45978.357853472226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45978.357853472226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45978.357853472226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45978.357853472226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45978.357853472226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45978.357853472226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45978.357853472226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45978.357853472226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45978.357853472226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45978.357853472226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45978.357853472226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45978.357853472226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45978.357853472226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45978.357853472226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45978.357853472226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45978.357853472226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45978.357853472226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45978.357853472226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45978.357853472226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45978.357853472226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45978.357853472226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45978.357853472226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45978.357853472226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45978.357853472226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45978.357853472226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45978.357853472226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45978.357853472226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45978.357853472226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45978.357853472226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45978.357853472226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45978.357853472226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45978.357853472226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45978.357853472226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45978.357853472226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45978.357853472226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45978.357853472226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45978.357853472226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45978.357853472226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45978.357853472226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45978.357853472226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45978.357853472226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45978.357853472226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45978.357853472226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45978.357853472226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45978.357853472226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45978.357853472226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45978.357853472226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45978.357853472226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45978.357853472226</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153.35801550926408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1.9215108796342975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7.1696064820571337E-2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45978.357853472226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45978.357853472226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45978.357853472226</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45978.357853472226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45978.357853472226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45978.357853472226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45978.357853472226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45978.357853472226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45978.357853472226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45978.357853472226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45978.357853472226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45978.357853472226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45978.357853472226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45978.357853472226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45978.357853472226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45978.357853472226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45978.357853472226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45978.357853472226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45978.357853472226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45978.357853472226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45978.357853472226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45978.357853472226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45978.357853472226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45978.357853472226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45978.357853472226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45978.357853472226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45978.357853472226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45978.357853472226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45978.357853472226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45978.357853472226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45978.357853472226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45978.357853472226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45978.357853472226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45978.357853472226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45978.357853472226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45978.357853472226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45978.357853472226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45978.357853472226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45978.357853472226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45978.357853472226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45978.357853472226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45978.357853472226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45978.357853472226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45978.357853472226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45978.357853472226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45978.357853472226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45978.357853472226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45978.357853472226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45978.357853472226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45978.357853472226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45978.357853472226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45978.357853472226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45978.357853472226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45978.357853472226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45978.357853472226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45978.357853472226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45978.357853472226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45978.357853472226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45978.357853472226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45978.357853472226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45978.357853472226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45978.357853472226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45978.357853472226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45978.357853472226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45978.357853472226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45978.357853472226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45978.357853472226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45978.357853472226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45978.357853472226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45978.357853472226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45978.357853472226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45978.357853472226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45978.357853472226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45978.357853472226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45978.357853472226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45978.357853472226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45978.357853472226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45978.357853472226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45978.357853472226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45978.357853472226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45978.357853472226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45978.357853472226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45978.357853472226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45978.357853472226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45978.357853472226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45978.357853472226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45978.357853472226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45978.357853472226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45978.357853472226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45978.357853472226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45978.357853472226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45978.357853472226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45978.357853472226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45978.357853472226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45978.357853472226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45978.357853472226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45978.357853472226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45978.357853472226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45978.357853472226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45978.357853472226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45978.357853472226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45978.357853472226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45978.357853472226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45978.357853472226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45978.357853472226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45978.357853472226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45978.357853472226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45978.357853472226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45978.357853472226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45978.357853472226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45978.357853472226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45978.357853472226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45978.357853472226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45978.357853472226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45978.357853472226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45978.357853472226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45978.357853472226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45978.357853472226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45978.357853472226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45978.357853472226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45978.357853472226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45978.357853472226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45978.357853472226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45978.357853472226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45978.357853472226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45978.357853472226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45978.357853472226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45978.357853472226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45978.357853472226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45978.357853472226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45978.357853472226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45978.357853472226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45978.357853472226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45978.357853472226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45978.357853472226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45978.357853472226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45978.357853472226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45978.357853472226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45978.357853472226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45978.357853472226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45978.357853472226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45978.357853472226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45978.357853472226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45978.357853472226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45978.357853472226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45978.357853472226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45978.357853472226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45978.357853472226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45978.357853472226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45978.357853472226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45978.357853472226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45978.357853472226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45978.357853472226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45978.357853472226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45978.357853472226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45978.357853472226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45978.357853472226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45978.357853472226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45978.357853472226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45978.357853472226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45978.357853472226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45978.357853472226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45978.357853472226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45978.357853472226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45978.357853472226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45978.357853472226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45978.357853472226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45978.357853472226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45978.357853472226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45978.357853472226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45978.357853472226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45978.357853472226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45978.357853472226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45978.357853472226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45978.357853472226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45978.357853472226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45978.357853472226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45978.357853472226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45978.357853472226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45978.357853472226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45978.357853472226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45978.357853472226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45978.357853472226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45978.357853472226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45978.357853472226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45978.357853472226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45978.357853472226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45978.357853472226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45978.357853472226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45978.357853472226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45978.357853472226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45978.357853472226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45978.357853472226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45978.357853472226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45978.357853472226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45978.357853472226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45978.357853472226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45978.357853472226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45978.357853472226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45978.357853472226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45978.357853472226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45978.357853472226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45978.357853472226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45978.357853472226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45978.357853472226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45978.357853472226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45978.357853472226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45978.357853472226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45978.357853472226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45978.357853472226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45978.357853472226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45978.357853472226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45978.357853472226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45978.357853472226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F14" sqref="F1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2.6383564814750571E-2</v>
      </c>
      <c r="H2" s="22">
        <v>45978.325949074075</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2</v>
      </c>
      <c r="D3" s="19" t="s">
        <v>25087</v>
      </c>
      <c r="E3" s="18" t="s">
        <v>39021</v>
      </c>
      <c r="F3" s="20">
        <v>45978.357164351852</v>
      </c>
      <c r="G3" s="21">
        <f t="shared" ca="1" si="0"/>
        <v>6.8912037386326119E-4</v>
      </c>
      <c r="H3" s="22">
        <v>45978.342673611114</v>
      </c>
      <c r="I3" s="19" t="str">
        <f>IFERROR(VLOOKUP(D3,DB!A:F,6,0),"")</f>
        <v>SCECO</v>
      </c>
      <c r="J3" s="18" t="str">
        <f>IFERROR(VLOOKUP(D3,DB!A:G,7,0),"")</f>
        <v>Dead</v>
      </c>
      <c r="K3" s="45" t="s">
        <v>39112</v>
      </c>
      <c r="L3" s="23" t="str">
        <f>IFERROR(VLOOKUP(D3,DB!A:I,9,0),"")</f>
        <v>Latis</v>
      </c>
    </row>
    <row r="4" spans="1:13" ht="15" customHeight="1">
      <c r="A4" s="19"/>
      <c r="B4" s="61" t="str">
        <f>IFERROR(VLOOKUP(D4,DB!A:K,11,0),"")</f>
        <v/>
      </c>
      <c r="C4" s="18"/>
      <c r="D4" s="18"/>
      <c r="E4" s="18"/>
      <c r="F4" s="20"/>
      <c r="G4" s="21">
        <f t="shared" ca="1" si="0"/>
        <v>45978.357853472226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45978.357853472226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45978.357853472226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45978.357853472226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45978.357853472226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45978.357853472226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45978.357853472226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45978.357853472226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45978.357853472226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45978.357853472226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45978.357853472226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45978.357853472226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45978.357853472226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45978.357853472226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45978.357853472226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45978.357853472226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45978.357853472226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45978.357853472226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45978.357853472226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45978.357853472226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45978.357853472226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45978.357853472226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45978.357853472226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45978.357853472226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45978.357853472226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45978.357853472226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45978.357853472226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45978.357853472226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45978.357853472226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45978.357853472226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45978.357853472226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45978.357853472226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45978.357853472226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45978.357853472226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45978.357853472226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45978.357853472226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45978.357853472226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45978.357853472226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45978.357853472226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45978.357853472226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45978.357853472226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45978.357853472226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45978.357853472226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45978.357853472226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45978.357853472226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45978.357853472226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45978.357853472226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45978.357853472226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45978.357853472226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45978.357853472226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45978.357853472226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45978.357853472226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45978.357853472226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45978.357853472226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45978.357853472226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45978.357853472226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45978.357853472226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45978.357853472226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45978.357853472226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45978.357853472226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45978.357853472226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45978.357853472226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45978.357853472226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45978.357853472226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45978.357853472226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45978.357853472226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45978.357853472226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45978.357853472226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45978.357853472226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45978.357853472226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45978.357853472226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45978.357853472226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45978.357853472226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45978.357853472226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45978.357853472226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45978.357853472226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45978.357853472226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45978.357853472226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45978.357853472226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45978.357853472226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45978.357853472226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45978.357853472226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45978.357853472226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45978.357853472226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45978.357853472226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45978.357853472226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45978.357853472226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45978.357853472226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45978.357853472226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45978.357853472226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45978.357853472226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45978.357853472226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45978.357853472226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45978.357853472226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45978.357853472226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45978.357853472226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45978.357853472226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45978.357853472226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45978.357853472226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45978.357853472226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45978.357853472226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45978.357853472226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45978.357853472226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45978.357853472226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45978.357853472226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45978.357853472226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45978.357853472226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45978.357853472226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45978.357853472226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45978.357853472226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45978.357853472226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45978.357853472226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45978.357853472226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45978.357853472226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45978.357853472226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45978.357853472226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45978.357853472226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45978.357853472226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45978.357853472226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45978.357853472226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45978.357853472226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45978.357853472226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45978.357853472226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45978.357853472226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45978.357853472226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45978.357853472226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45978.357853472226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45978.357853472226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45978.357853472226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45978.357853472226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45978.357853472226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45978.357853472226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45978.357853472226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45978.357853472226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45978.357853472226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45978.357853472226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45978.357853472226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45978.357853472226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45978.357853472226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45978.357853472226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45978.357853472226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45978.357853472226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45978.357853472226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45978.357853472226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45978.357853472226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45978.357853472226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45978.357853472226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45978.357853472226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45978.357853472226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45978.357853472226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45978.357853472226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45978.357853472226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45978.357853472226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45978.357853472226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45978.357853472226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45978.357853472226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45978.357853472226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45978.357853472226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45978.357853472226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45978.357853472226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45978.357853472226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45978.357853472226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45978.357853472226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45978.357853472226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45978.357853472226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45978.357853472226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45978.357853472226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45978.357853472226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45978.357853472226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45978.357853472226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45978.357853472226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45978.357853472226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45978.357853472226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45978.357853472226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45978.357853472226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45978.357853472226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45978.357853472226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45978.357853472226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45978.357853472226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45978.357853472226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45978.357853472226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45978.357853472226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45978.357853472226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45978.357853472226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45978.357853472226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45978.357853472226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45978.357853472226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45978.357853472226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45978.357853472226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45978.357853472226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45978.357853472226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45978.357853472226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45978.357853472226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45978.357853472226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45978.357853472226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45978.357853472226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45978.357853472226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45978.357853472226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45978.357853472226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45978.357853472226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45978.357853472226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45978.357853472226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45978.357853472226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45978.357853472226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45978.357853472226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45978.357853472226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45978.357853472226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45978.357853472226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45978.357853472226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45978.357853472226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45978.357853472226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45978.357853472226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45978.357853472226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45978.357853472226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45978.357853472226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45978.357853472226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45978.357853472226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45978.357853472226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45978.357853472226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45978.357853472226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45978.357853472226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45978.357853472226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45978.357853472226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45978.357853472226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45978.357853472226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45978.357853472226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45978.357853472226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45978.357853472226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45978.357853472226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45978.357853472226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45978.357853472226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45978.357853472226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45978.357853472226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45978.357853472226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45978.357853472226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45978.357853472226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45978.357853472226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45978.357853472226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45978.357853472226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45978.357853472226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45978.357853472226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45978.357853472226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45978.357853472226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45978.357853472226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45978.357853472226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45978.357853472226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45978.357853472226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45978.357853472226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45978.357853472226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45978.357853472226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45978.357853472226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45978.357853472226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45978.357853472226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45978.357853472226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45978.357853472226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45978.357853472226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45978.357853472226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45978.357853472226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45978.357853472226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45978.357853472226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45978.357853472226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45978.357853472226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45978.357853472226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45978.357853472226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45978.357853472226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45978.357853472226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45978.357853472226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45978.357853472226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45978.357853472226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45978.357853472226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45978.357853472226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45978.357853472226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45978.357853472226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45978.357853472226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45978.357853472226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45978.357853472226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45978.357853472226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45978.357853472226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45978.357853472226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45978.357853472226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45978.357853472226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45978.357853472226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45978.357853472226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45978.357853472226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45978.357853472226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45978.357853472226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45978.357853472226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45978.357853472226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45978.357853472226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45978.357853472226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45978.357853472226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45978.357853472226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45978.357853472226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45978.357853472226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45978.357853472226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45978.357853472226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45978.357853472226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45978.357853472226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45978.357853472226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45978.357853472226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45978.357853472226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45978.357853472226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45978.357853472226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45978.357853472226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45978.357853472226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45978.357853472226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45978.357853472226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45978.357853472226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45978.357853472226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45978.357853472226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45978.357853472226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45978.357853472226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45978.357853472226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45978.357853472226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45978.357853472226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45978.357853472226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45978.357853472226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45978.357853472226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45978.357853472226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45978.357853472226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45978.357853472226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45978.357853472226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45978.357853472226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45978.357853472226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45978.357853472226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45978.357853472226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45978.357853472226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45978.357853472226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45978.357853472226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45978.357853472226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45978.357853472226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45978.357853472226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45978.357853472226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45978.357853472226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45978.357853472226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45978.357853472226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45978.357853472226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45978.357853472226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45978.357853472226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45978.357853472226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45978.357853472226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45978.357853472226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45978.357853472226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45978.357853472226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45978.357853472226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45978.357853472226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45978.357853472226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45978.357853472226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45978.357853472226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45978.357853472226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45978.357853472226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45978.357853472226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45978.357853472226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45978.357853472226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45978.357853472226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45978.357853472226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45978.357853472226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45978.357853472226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45978.357853472226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45978.357853472226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45978.357853472226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45978.357853472226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45978.357853472226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45978.357853472226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45978.357853472226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45978.357853472226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45978.357853472226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45978.357853472226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45978.357853472226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45978.357853472226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45978.357853472226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45978.357853472226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45978.357853472226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45978.357853472226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45978.357853472226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45978.357853472226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45978.357853472226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45978.357853472226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45978.357853472226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45978.357853472226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45978.357853472226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45978.357853472226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45978.357853472226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45978.357853472226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45978.357853472226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45978.357853472226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45978.357853472226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45978.357853472226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45978.357853472226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45978.357853472226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45978.357853472226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45978.357853472226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45978.357853472226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45978.357853472226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45978.357853472226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45978.357853472226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45978.357853472226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45978.357853472226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45978.357853472226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45978.357853472226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45978.357853472226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45978.357853472226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45978.357853472226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45978.357853472226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45978.357853472226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45978.357853472226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45978.357853472226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45978.357853472226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45978.357853472226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45978.357853472226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45978.357853472226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45978.357853472226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45978.357853472226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45978.357853472226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45978.357853472226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45978.357853472226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45978.357853472226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45978.357853472226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45978.357853472226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45978.357853472226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45978.357853472226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45978.357853472226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45978.357853472226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45978.357853472226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45978.357853472226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45978.357853472226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45978.357853472226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45978.357853472226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45978.357853472226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45978.357853472226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45978.357853472226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45978.357853472226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45978.357853472226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45978.357853472226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45978.357853472226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45978.357853472226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45978.357853472226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45978.357853472226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45978.357853472226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45978.357853472226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45978.357853472226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45978.357853472226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45978.357853472226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45978.357853472226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45978.357853472226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45978.357853472226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45978.357853472226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45978.357853472226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45978.357853472226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45978.357853472226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45978.357853472226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45978.357853472226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45978.357853472226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45978.357853472226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45978.357853472226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45978.357853472226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45978.357853472226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45978.357853472226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45978.357853472226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45978.357853472226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45978.357853472226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45978.357853472226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45978.357853472226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45978.357853472226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45978.357853472226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45978.357853472226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45978.357853472226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45978.357853472226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45978.357853472226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45978.357853472226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45978.357853472226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45978.357853472226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45978.357853472226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45978.357853472226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45978.357853472226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45978.357853472226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45978.357853472226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45978.357853472226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45978.357853472226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45978.357853472226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45978.357853472226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45978.357853472226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45978.357853472226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45978.357853472226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45978.357853472226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45978.357853472226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45978.357853472226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45978.357853472226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45978.357853472226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45978.357853472226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45978.357853472226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45978.357853472226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45978.357853472226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45978.357853472226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45978.357853472226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45978.357853472226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45978.357853472226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45978.357853472226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45978.357853472226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45978.357853472226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45978.357853472226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45978.357853472226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45978.357853472226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45978.357853472226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45978.357853472226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45978.357853472226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45978.357853472226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45978.357853472226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45978.357853472226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45978.357853472226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45978.357853472226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45978.357853472226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45978.357853472226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45978.357853472226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45978.357853472226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45978.357853472226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45978.357853472226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45978.357853472226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45978.357853472226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45978.357853472226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45978.357853472226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45978.357853472226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45978.357853472226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45978.357853472226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45978.357853472226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45978.357853472226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45978.357853472226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45978.357853472226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45978.357853472226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45978.357853472226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45978.357853472226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45978.357853472226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45978.357853472226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45978.357853472226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45978.357853472226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45978.357853472226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45978.357853472226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45978.357853472226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45978.357853472226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45978.357853472226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45978.357853472226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45978.357853472226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45978.357853472226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45978.357853472226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45978.357853472226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45978.357853472226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45978.357853472226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45978.357853472226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45978.357853472226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45978.357853472226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45978.357853472226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45978.357853472226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45978.357853472226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45978.357853472226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45978.357853472226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45978.357853472226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45978.357853472226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45978.357853472226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45978.357853472226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45978.357853472226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45978.357853472226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45978.357853472226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45978.357853472226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45978.357853472226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45978.357853472226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45978.357853472226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45978.357853472226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45978.357853472226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45978.357853472226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45978.357853472226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45978.357853472226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45978.357853472226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45978.357853472226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45978.357853472226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45978.357853472226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45978.357853472226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45978.357853472226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45978.357853472226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45978.357853472226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45978.357853472226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45978.357853472226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45978.357853472226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45978.357853472226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45978.357853472226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45978.357853472226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45978.357853472226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45978.357853472226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45978.357853472226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45978.357853472226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45978.357853472226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45978.357853472226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45978.357853472226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45978.357853472226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45978.357853472226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45978.357853472226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45978.357853472226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45978.357853472226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45978.357853472226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45978.357853472226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45978.357853472226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45978.357853472226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45978.357853472226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45978.357853472226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45978.357853472226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45978.357853472226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45978.357853472226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45978.357853472226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45978.357853472226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45978.357853472226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45978.357853472226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45978.357853472226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45978.357853472226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45978.357853472226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45978.357853472226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45978.357853472226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45978.357853472226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45978.357853472226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45978.357853472226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45978.357853472226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45978.357853472226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45978.357853472226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45978.357853472226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45978.357853472226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45978.357853472226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45978.357853472226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45978.357853472226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45978.357853472226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45978.357853472226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45978.357853472226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45978.357853472226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45978.357853472226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45978.357853472226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45978.357853472226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45978.357853472226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45978.357853472226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45978.357853472226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45978.357853472226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45978.357853472226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45978.357853472226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45978.357853472226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45978.357853472226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45978.357853472226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45978.357853472226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45978.357853472226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45978.357853472226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45978.357853472226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45978.357853472226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45978.357853472226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45978.357853472226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45978.357853472226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45978.357853472226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45978.357853472226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45978.357853472226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45978.357853472226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45978.357853472226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45978.357853472226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45978.357853472226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45978.357853472226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45978.357853472226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45978.357853472226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45978.357853472226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45978.357853472226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45978.357853472226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45978.357853472226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45978.357853472226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45978.357853472226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45978.357853472226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45978.357853472226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45978.357853472226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45978.357853472226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45978.357853472226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45978.357853472226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45978.357853472226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45978.357853472226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45978.357853472226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45978.357853472226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45978.357853472226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45978.357853472226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45978.357853472226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45978.357853472226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45978.357853472226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45978.357853472226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45978.357853472226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45978.357853472226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45978.357853472226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45978.357853472226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45978.357853472226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45978.357853472226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45978.357853472226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45978.357853472226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45978.357853472226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45978.357853472226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45978.357853472226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45978.357853472226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45978.357853472226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45978.357853472226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45978.357853472226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45978.357853472226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45978.357853472226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45978.357853472226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45978.357853472226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45978.357853472226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45978.357853472226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45978.357853472226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45978.357853472226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45978.357853472226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45978.357853472226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45978.357853472226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45978.357853472226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45978.357853472226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45978.357853472226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45978.357853472226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45978.357853472226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45978.357853472226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45978.357853472226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45978.357853472226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45978.357853472226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45978.357853472226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45978.357853472226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45978.357853472226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45978.357853472226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45978.357853472226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45978.357853472226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45978.357853472226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45978.357853472226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45978.357853472226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45978.357853472226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45978.357853472226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45978.357853472226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45978.357853472226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45978.357853472226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45978.357853472226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45978.357853472226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45978.357853472226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45978.357853472226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45978.357853472226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45978.357853472226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45978.357853472226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45978.357853472226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45978.357853472226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45978.357853472226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45978.357853472226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45978.357853472226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45978.357853472226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45978.357853472226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45978.357853472226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45978.357853472226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45978.357853472226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45978.357853472226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45978.357853472226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45978.357853472226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45978.357853472226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45978.357853472226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45978.357853472226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45978.357853472226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45978.357853472226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45978.357853472226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45978.357853472226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45978.357853472226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45978.357853472226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45978.357853472226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45978.357853472226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45978.357853472226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45978.357853472226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45978.357853472226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45978.357853472226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45978.357853472226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45978.357853472226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45978.357853472226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45978.357853472226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45978.357853472226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45978.357853472226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45978.357853472226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45978.357853472226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45978.357853472226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45978.357853472226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45978.357853472226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45978.357853472226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45978.357853472226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45978.357853472226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45978.357853472226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45978.357853472226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45978.357853472226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45978.357853472226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45978.357853472226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45978.357853472226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45978.357853472226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45978.357853472226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45978.357853472226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45978.357853472226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45978.357853472226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45978.357853472226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45978.357853472226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45978.357853472226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45978.357853472226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45978.357853472226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45978.357853472226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45978.357853472226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45978.357853472226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45978.357853472226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45978.357853472226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45978.357853472226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45978.357853472226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45978.357853472226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45978.357853472226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45978.357853472226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45978.357853472226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45978.357853472226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45978.357853472226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45978.357853472226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45978.357853472226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45978.357853472226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45978.357853472226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45978.357853472226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45978.357853472226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45978.357853472226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45978.357853472226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45978.357853472226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45978.357853472226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45978.357853472226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45978.357853472226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45978.357853472226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45978.357853472226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45978.357853472226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45978.357853472226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45978.357853472226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45978.357853472226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45978.357853472226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45978.357853472226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45978.357853472226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45978.357853472226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45978.357853472226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45978.357853472226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45978.357853472226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45978.357853472226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45978.357853472226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45978.357853472226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45978.357853472226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45978.357853472226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45978.357853472226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45978.357853472226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45978.357853472226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45978.357853472226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45978.357853472226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45978.357853472226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45978.357853472226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45978.357853472226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45978.357853472226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45978.357853472226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45978.357853472226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45978.357853472226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45978.357853472226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45978.357853472226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45978.357853472226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45978.357853472226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45978.357853472226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45978.357853472226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45978.357853472226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45978.357853472226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45978.357853472226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45978.357853472226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45978.357853472226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45978.357853472226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45978.357853472226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45978.357853472226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45978.357853472226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45978.357853472226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45978.357853472226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45978.357853472226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45978.357853472226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45978.357853472226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45978.357853472226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45978.357853472226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45978.357853472226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45978.357853472226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45978.357853472226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45978.357853472226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45978.357853472226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45978.357853472226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45978.357853472226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45978.357853472226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45978.357853472226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45978.357853472226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45978.357853472226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45978.357853472226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45978.357853472226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45978.357853472226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45978.357853472226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45978.357853472226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45978.357853472226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45978.357853472226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45978.357853472226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45978.357853472226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45978.357853472226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45978.357853472226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45978.357853472226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45978.357853472226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45978.357853472226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45978.357853472226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45978.357853472226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45978.357853472226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45978.357853472226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45978.357853472226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45978.357853472226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45978.357853472226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45978.357853472226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45978.357853472226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45978.357853472226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45978.357853472226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45978.357853472226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45978.357853472226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45978.357853472226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45978.357853472226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45978.357853472226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45978.357853472226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45978.357853472226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45978.357853472226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45978.357853472226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45978.357853472226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45978.357853472226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45978.357853472226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45978.357853472226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45978.357853472226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45978.357853472226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45978.357853472226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45978.357853472226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45978.357853472226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45978.357853472226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45978.357853472226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45978.357853472226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45978.357853472226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45978.357853472226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45978.357853472226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45978.357853472226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45978.357853472226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45978.357853472226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45978.357853472226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45978.357853472226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45978.357853472226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45978.357853472226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45978.357853472226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45978.357853472226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45978.357853472226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45978.357853472226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45978.357853472226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45978.357853472226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45978.357853472226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45978.357853472226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45978.357853472226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45978.357853472226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45978.357853472226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45978.357853472226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45978.357853472226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45978.357853472226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45978.357853472226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45978.357853472226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45978.357853472226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45978.357853472226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45978.357853472226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45978.357853472226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45978.357853472226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45978.357853472226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45978.357853472226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45978.357853472226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45978.357853472226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45978.357853472226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45978.357853472226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45978.357853472226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45978.357853472226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45978.357853472226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45978.357853472226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45978.357853472226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45978.357853472226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45978.357853472226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45978.357853472226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45978.357853472226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45978.357853472226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45978.357853472226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45978.357853472226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45978.357853472226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45978.357853472226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45978.357853472226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45978.357853472226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45978.357853472226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45978.357853472226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45978.357853472226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45978.357853472226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45978.357853472226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45978.357853472226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45978.357853472226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45978.357853472226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274.87713587962935</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45978.357853472226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45978.357853472226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45978.357853472226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45978.357853472226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45978.357853472226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45978.357853472226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45978.357853472226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45978.357853472226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45978.357853472226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45978.357853472226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45978.357853472226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45978.357853472226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45978.357853472226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45978.357853472226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45978.357853472226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45978.357853472226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45978.357853472226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45978.357853472226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45978.357853472226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45978.357853472226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45978.357853472226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45978.357853472226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45978.357853472226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45978.357853472226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45978.357853472226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45978.357853472226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45978.357853472226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45978.357853472226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45978.357853472226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45978.357853472226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45978.357853472226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45978.357853472226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45978.357853472226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45978.357853472226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45978.357853472226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45978.357853472226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45978.357853472226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45978.357853472226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86.525793287037231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52.168976157408906</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29.696742361113138</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0.84305023148772307</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45978.357853472226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45978.357853472226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45978.357853472226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45978.357853472226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45978.357853472226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45978.357853472226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45978.357853472226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45978.357853472226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45978.357853472226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45978.357853472226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45978.357853472226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45978.357853472226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45978.357853472226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45978.357853472226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45978.357853472226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45978.357853472226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45978.357853472226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45978.357853472226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45978.357853472226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45978.357853472226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45978.357853472226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45978.357853472226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45978.357853472226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45978.357853472226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45978.357853472226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45978.357853472226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45978.357853472226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45978.357853472226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45978.357853472226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45978.357853472226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45978.357853472226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45978.357853472226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45978.357853472226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45978.357853472226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45978.357853472226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45978.357853472226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45978.357853472226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45978.357853472226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45978.357853472226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45978.357853472226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45978.357853472226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45978.357853472226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45978.357853472226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45978.357853472226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45978.357853472226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45978.357853472226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45978.357853472226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45978.357853472226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45978.357853472226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45978.357853472226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45978.357853472226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45978.357853472226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45978.357853472226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45978.357853472226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45978.357853472226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45978.357853472226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45978.357853472226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45978.357853472226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45978.357853472226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45978.357853472226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45978.357853472226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45978.357853472226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45978.357853472226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45978.357853472226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45978.357853472226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45978.357853472226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45978.357853472226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45978.357853472226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45978.357853472226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45978.357853472226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45978.357853472226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45978.357853472226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45978.357853472226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45978.357853472226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45978.357853472226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45978.357853472226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45978.357853472226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45978.357853472226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45978.357853472226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45978.357853472226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45978.357853472226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45978.357853472226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45978.357853472226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45978.357853472226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45978.357853472226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45978.357853472226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45978.357853472226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45978.357853472226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45978.357853472226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45978.357853472226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45978.357853472226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45978.357853472226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45978.357853472226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45978.357853472226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45978.357853472226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45978.357853472226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45978.357853472226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45978.357853472226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45978.357853472226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45978.357853472226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45978.357853472226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45978.357853472226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45978.357853472226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45978.357853472226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45978.357853472226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45978.357853472226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45978.357853472226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45978.357853472226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45978.357853472226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45978.357853472226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45978.357853472226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45978.357853472226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45978.357853472226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45978.357853472226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45978.357853472226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45978.357853472226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45978.357853472226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45978.357853472226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45978.357853472226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45978.357853472226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45978.357853472226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45978.357853472226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45978.357853472226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45978.357853472226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45978.357853472226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45978.357853472226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45978.357853472226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45978.357853472226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45978.357853472226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45978.357853472226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45978.357853472226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45978.357853472226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45978.357853472226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45978.357853472226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45978.357853472226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45978.357853472226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45978.357853472226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45978.357853472226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45978.357853472226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45978.357853472226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45978.357853472226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45978.357853472226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45978.357853472226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45978.357853472226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45978.357853472226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45978.357853472226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45978.357853472226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45978.357853472226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45978.357853472226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45978.357853472226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45978.357853472226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45978.357853472226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45978.357853472226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45978.357853472226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45978.357853472226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45978.357853472226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45978.357853472226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45978.357853472226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45978.357853472226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45978.357853472226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45978.357853472226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45978.357853472226</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30938</v>
      </c>
      <c r="E2" s="110" t="s">
        <v>39021</v>
      </c>
      <c r="F2" s="124">
        <v>45977.926087962966</v>
      </c>
      <c r="G2" s="105">
        <f t="shared" ref="G2:G59" ca="1" si="0">IFERROR(NOW()-F2,"-")</f>
        <v>0.43176550926000345</v>
      </c>
      <c r="H2" s="124">
        <v>45978.034363425926</v>
      </c>
      <c r="I2" s="122" t="str">
        <f>IFERROR(VLOOKUP(D2,DB!A:F,6,0),"")</f>
        <v>SCECO</v>
      </c>
      <c r="J2" s="122" t="str">
        <f>IFERROR(VLOOKUP(D2,DB!A:G,7,0),"")</f>
        <v>Dead</v>
      </c>
      <c r="K2" s="125" t="s">
        <v>39124</v>
      </c>
      <c r="L2" s="126" t="str">
        <f>IFERROR(VLOOKUP(D2,DB!A:I,9,0),"")</f>
        <v>Latis</v>
      </c>
    </row>
    <row r="3" spans="1:16382" ht="31.5" customHeight="1">
      <c r="A3" s="121" t="s">
        <v>39125</v>
      </c>
      <c r="B3" s="122" t="str">
        <f>IFERROR(VLOOKUP(D3,DB!A:K,11,0),"")</f>
        <v>R6</v>
      </c>
      <c r="C3" s="123">
        <v>1</v>
      </c>
      <c r="D3" s="122" t="s">
        <v>31674</v>
      </c>
      <c r="E3" s="110"/>
      <c r="F3" s="124"/>
      <c r="G3" s="105">
        <f t="shared" ca="1" si="0"/>
        <v>45978.357853472226</v>
      </c>
      <c r="H3" s="124">
        <v>45978.328229166669</v>
      </c>
      <c r="I3" s="122" t="str">
        <f>IFERROR(VLOOKUP(D3,DB!A:F,6,0),"")</f>
        <v>SCECO</v>
      </c>
      <c r="J3" s="122" t="str">
        <f>IFERROR(VLOOKUP(D3,DB!A:G,7,0),"")</f>
        <v>Vandalized</v>
      </c>
      <c r="K3" s="125" t="s">
        <v>39126</v>
      </c>
      <c r="L3" s="126" t="str">
        <f>IFERROR(VLOOKUP(D3,DB!A:I,9,0),"")</f>
        <v>Latis</v>
      </c>
    </row>
    <row r="4" spans="1:16382" ht="31.5" customHeight="1">
      <c r="A4" s="121"/>
      <c r="B4" s="122" t="str">
        <f>IFERROR(VLOOKUP(D4,DB!A:K,11,0),"")</f>
        <v/>
      </c>
      <c r="C4" s="123"/>
      <c r="D4" s="122"/>
      <c r="E4" s="110"/>
      <c r="F4" s="124"/>
      <c r="G4" s="105">
        <f t="shared" ca="1" si="0"/>
        <v>45978.357853472226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45978.357853472226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45978.357853472226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45978.357853472226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45978.357853472226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45978.357853472226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45978.357853472226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45978.357853472226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45978.357853472226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45978.357853472226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45978.357853472226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45978.357853472226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45978.357853472226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45978.357853472226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45978.357853472226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45978.357853472226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45978.357853472226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45978.357853472226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45978.357853472226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45978.357853472226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45978.357853472226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45978.357853472226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45978.357853472226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45978.357853472226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45978.357853472226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45978.357853472226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45978.357853472226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45978.357853472226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45978.357853472226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45978.357853472226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45978.357853472226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45978.357853472226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45978.357853472226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45978.357853472226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45978.357853472226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45978.357853472226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45978.357853472226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45978.357853472226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45978.357853472226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45978.357853472226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45978.357853472226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45978.357853472226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45978.357853472226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45978.357853472226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45978.357853472226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45978.357853472226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45978.357853472226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45978.357853472226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45978.357853472226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45978.357853472226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45978.357853472226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45978.357853472226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45978.357853472226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45978.357853472226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45978.357853472226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45978.357853472226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45978.357853472226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45978.357853472226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45978.357853472226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45978.357853472226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45978.357853472226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45978.357853472226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45978.357853472226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45978.357853472226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45978.357853472226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45978.357853472226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45978.357853472226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45978.357853472226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45978.357853472226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45978.357853472226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45978.357853472226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45978.357853472226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45978.357853472226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45978.357853472226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45978.357853472226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45978.357853472226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45978.357853472226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45978.357853472226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45978.357853472226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45978.357853472226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45978.357853472226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45978.357853472226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45978.357853472226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45978.357853472226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45978.357853472226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45978.357853472226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45978.357853472226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45978.357853472226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45978.357853472226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45978.357853472226</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