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94" documentId="120_S{2AC9BD13-BADA-5192-A53E-5A8FF88502F6}" xr6:coauthVersionLast="47" xr6:coauthVersionMax="47" xr10:uidLastSave="{EF8BE8D3-2275-417A-A01F-062EE8A810C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<sst xmlns="http://schemas.openxmlformats.org/spreadsheetml/2006/main" count="180273" uniqueCount="39119">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</sst>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308.91061157407239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45971.859037499999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45971.859037499999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45971.859037499999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45971.859037499999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45971.859037499999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45971.859037499999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45971.859037499999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45971.859037499999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45971.859037499999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45971.859037499999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45971.859037499999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45971.859037499999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45971.859037499999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45971.859037499999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45971.859037499999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45971.859037499999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45971.859037499999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45971.859037499999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45971.859037499999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45971.859037499999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45971.859037499999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45971.859037499999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45971.859037499999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45971.859037499999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45971.859037499999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45971.859037499999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45971.859037499999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45971.859037499999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45971.859037499999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45971.859037499999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45971.859037499999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45971.859037499999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45971.859037499999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45971.859037499999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45971.859037499999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45971.859037499999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45971.859037499999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45971.859037499999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45971.859037499999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45971.859037499999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45971.859037499999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45971.859037499999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45971.859037499999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45971.859037499999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45971.859037499999</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45971.859037499999</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146.85919953703706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45971.859037499999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45971.859037499999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45971.859037499999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45971.859037499999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45971.859037499999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45971.859037499999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45971.859037499999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45971.859037499999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45971.859037499999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45971.859037499999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45971.859037499999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45971.859037499999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45971.859037499999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45971.859037499999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45971.859037499999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45971.859037499999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45971.859037499999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45971.859037499999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45971.859037499999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45971.859037499999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45971.859037499999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45971.859037499999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45971.859037499999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45971.859037499999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45971.859037499999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45971.859037499999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45971.859037499999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45971.859037499999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45971.859037499999</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45971.859037499999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45971.859037499999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45971.859037499999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45971.859037499999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45971.859037499999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45971.859037499999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45971.859037499999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45971.859037499999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45971.859037499999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45971.859037499999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45971.859037499999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45971.859037499999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45971.859037499999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45971.859037499999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45971.859037499999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45971.859037499999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45971.859037499999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45971.859037499999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45971.859037499999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45971.859037499999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45971.859037499999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45971.859037499999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45971.859037499999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45971.859037499999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45971.859037499999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45971.859037499999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45971.859037499999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45971.859037499999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45971.859037499999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45971.859037499999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45971.859037499999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45971.859037499999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45971.859037499999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45971.859037499999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45971.859037499999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45971.859037499999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45971.859037499999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45971.859037499999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45971.859037499999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45971.859037499999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45971.859037499999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45971.859037499999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45971.859037499999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45971.859037499999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45971.859037499999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45971.859037499999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45971.859037499999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45971.859037499999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45971.859037499999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45971.859037499999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45971.859037499999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45971.859037499999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45971.859037499999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45971.859037499999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45971.859037499999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45971.859037499999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45971.859037499999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45971.859037499999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45971.859037499999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45971.859037499999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45971.859037499999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45971.859037499999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45971.859037499999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45971.859037499999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45971.859037499999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45971.859037499999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45971.859037499999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45971.859037499999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45971.859037499999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45971.859037499999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45971.859037499999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45971.859037499999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45971.859037499999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45971.859037499999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45971.859037499999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45971.859037499999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45971.859037499999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45971.859037499999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45971.859037499999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45971.859037499999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45971.859037499999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45971.859037499999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45971.859037499999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45971.859037499999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45971.859037499999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45971.859037499999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45971.859037499999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45971.859037499999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45971.859037499999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45971.859037499999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45971.859037499999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45971.859037499999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45971.859037499999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45971.859037499999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45971.859037499999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45971.859037499999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45971.859037499999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45971.859037499999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45971.859037499999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45971.859037499999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45971.859037499999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45971.859037499999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45971.859037499999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45971.859037499999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45971.859037499999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45971.859037499999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45971.859037499999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45971.859037499999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45971.859037499999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45971.859037499999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45971.859037499999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45971.859037499999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45971.859037499999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45971.859037499999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45971.859037499999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45971.859037499999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45971.859037499999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45971.859037499999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45971.859037499999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45971.859037499999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45971.859037499999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45971.859037499999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45971.859037499999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45971.859037499999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45971.859037499999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45971.859037499999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45971.859037499999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45971.859037499999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45971.859037499999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45971.859037499999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45971.859037499999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45971.859037499999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45971.859037499999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45971.859037499999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45971.859037499999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45971.859037499999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45971.859037499999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45971.859037499999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45971.859037499999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45971.859037499999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45971.859037499999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45971.859037499999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45971.859037499999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45971.859037499999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45971.859037499999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45971.859037499999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45971.859037499999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45971.859037499999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45971.859037499999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45971.859037499999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45971.859037499999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45971.859037499999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45971.859037499999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45971.859037499999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45971.859037499999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45971.859037499999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45971.859037499999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45971.859037499999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45971.859037499999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45971.859037499999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45971.859037499999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45971.859037499999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45971.859037499999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45971.859037499999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45971.859037499999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45971.859037499999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45971.859037499999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45971.859037499999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45971.859037499999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45971.859037499999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45971.859037499999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45971.859037499999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45971.859037499999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45971.859037499999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45971.859037499999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45971.859037499999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45971.859037499999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45971.859037499999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45971.859037499999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45971.859037499999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45971.859037499999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45971.859037499999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45971.859037499999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45971.859037499999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45971.859037499999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45971.859037499999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45971.859037499999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45971.859037499999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45971.859037499999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45971.859037499999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45971.859037499999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45971.859037499999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45971.859037499999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45971.859037499999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45971.859037499999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45971.859037499999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45971.859037499999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45971.859037499999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45971.859037499999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45971.859037499999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45971.859037499999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45971.859037499999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45971.859037499999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45971.859037499999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45971.859037499999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45971.859037499999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45971.859037499999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45971.859037499999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45971.859037499999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45971.859037499999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45971.859037499999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45971.859037499999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45971.859037499999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45971.859037499999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45971.859037499999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45971.859037499999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45971.859037499999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45971.859037499999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45971.859037499999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45971.859037499999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45971.859037499999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45971.859037499999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45971.859037499999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45971.859037499999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45971.859037499999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45971.859037499999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45971.859037499999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45971.859037499999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45971.859037499999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45971.859037499999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45971.859037499999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45971.859037499999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45971.859037499999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45971.859037499999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45971.859037499999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45971.859037499999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45971.859037499999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45971.859037499999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45971.859037499999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45971.859037499999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45971.859037499999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45971.859037499999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45971.859037499999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45971.859037499999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45971.859037499999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45971.859037499999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45971.859037499999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45971.859037499999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45971.859037499999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45971.859037499999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45971.859037499999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45971.859037499999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45971.859037499999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45971.859037499999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45971.859037499999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45971.859037499999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45971.859037499999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45971.859037499999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45971.859037499999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45971.859037499999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45971.859037499999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45971.859037499999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45971.859037499999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45971.859037499999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45971.859037499999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45971.859037499999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45971.859037499999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45971.859037499999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45971.859037499999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45971.859037499999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45971.859037499999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45971.859037499999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45971.859037499999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45971.859037499999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45971.859037499999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45971.859037499999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45971.859037499999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45971.859037499999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45971.859037499999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45971.859037499999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45971.859037499999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45971.859037499999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45971.859037499999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45971.859037499999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45971.859037499999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45971.859037499999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45971.859037499999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45971.859037499999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45971.859037499999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45971.859037499999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45971.859037499999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45971.859037499999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45971.859037499999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45971.859037499999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45971.859037499999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45971.859037499999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45971.859037499999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45971.859037499999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45971.859037499999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45971.859037499999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45971.859037499999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45971.859037499999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45971.859037499999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45971.859037499999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45971.859037499999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45971.859037499999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45971.859037499999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45971.859037499999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45971.859037499999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45971.859037499999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45971.859037499999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45971.859037499999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45971.859037499999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45971.859037499999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45971.859037499999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45971.859037499999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45971.859037499999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45971.859037499999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45971.859037499999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45971.859037499999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45971.859037499999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45971.859037499999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45971.859037499999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45971.859037499999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45971.859037499999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45971.859037499999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45971.859037499999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45971.859037499999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45971.859037499999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45971.859037499999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45971.859037499999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45971.859037499999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45971.859037499999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45971.859037499999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45971.859037499999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45971.859037499999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45971.859037499999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45971.859037499999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45971.859037499999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45971.859037499999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45971.859037499999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45971.859037499999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45971.859037499999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45971.859037499999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45971.859037499999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45971.859037499999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45971.859037499999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45971.859037499999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45971.859037499999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45971.859037499999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45971.859037499999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45971.859037499999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45971.859037499999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45971.859037499999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45971.859037499999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45971.859037499999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45971.859037499999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45971.859037499999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45971.859037499999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45971.859037499999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45971.859037499999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45971.859037499999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45971.859037499999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45971.859037499999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45971.859037499999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45971.859037499999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45971.859037499999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45971.859037499999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45971.859037499999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45971.859037499999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45971.859037499999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45971.859037499999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45971.859037499999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45971.859037499999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45971.859037499999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45971.859037499999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45971.859037499999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45971.859037499999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45971.859037499999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45971.859037499999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45971.859037499999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45971.859037499999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45971.859037499999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45971.859037499999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45971.859037499999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45971.859037499999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45971.859037499999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45971.859037499999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45971.859037499999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45971.859037499999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45971.859037499999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45971.859037499999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45971.859037499999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45971.859037499999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45971.859037499999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45971.859037499999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45971.859037499999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45971.859037499999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45971.859037499999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45971.859037499999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45971.859037499999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45971.859037499999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45971.859037499999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45971.859037499999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45971.859037499999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45971.859037499999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45971.859037499999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45971.859037499999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45971.859037499999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45971.859037499999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45971.859037499999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45971.859037499999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45971.859037499999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45971.859037499999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45971.859037499999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45971.859037499999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45971.859037499999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45971.859037499999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45971.859037499999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45971.859037499999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45971.859037499999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45971.859037499999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45971.859037499999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45971.859037499999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45971.859037499999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45971.859037499999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45971.859037499999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45971.859037499999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45971.859037499999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45971.859037499999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45971.859037499999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45971.859037499999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45971.859037499999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45971.859037499999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45971.859037499999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45971.859037499999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45971.859037499999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45971.859037499999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45971.859037499999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45971.859037499999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45971.859037499999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45971.859037499999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45971.859037499999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45971.859037499999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45971.859037499999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45971.859037499999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45971.859037499999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45971.859037499999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45971.859037499999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45971.859037499999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45971.859037499999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45971.859037499999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45971.859037499999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45971.859037499999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45971.859037499999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45971.859037499999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45971.859037499999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45971.859037499999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45971.859037499999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45971.859037499999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45971.859037499999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45971.859037499999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45971.859037499999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45971.859037499999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45971.859037499999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45971.859037499999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45971.859037499999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45971.859037499999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45971.859037499999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45971.859037499999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45971.859037499999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45971.859037499999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45971.859037499999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45971.859037499999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45971.859037499999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45971.859037499999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45971.859037499999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45971.859037499999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45971.859037499999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45971.859037499999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45971.859037499999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45971.859037499999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45971.859037499999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45971.859037499999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45971.859037499999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45971.859037499999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45971.859037499999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45971.859037499999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45971.859037499999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45971.859037499999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45971.859037499999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45971.859037499999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45971.859037499999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45971.859037499999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45971.859037499999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45971.859037499999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45971.859037499999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45971.859037499999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45971.859037499999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45971.859037499999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45971.859037499999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45971.859037499999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45971.859037499999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45971.859037499999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45971.859037499999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45971.859037499999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45971.859037499999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45971.859037499999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45971.859037499999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45971.859037499999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45971.859037499999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45971.859037499999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45971.859037499999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45971.859037499999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45971.859037499999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45971.859037499999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45971.859037499999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45971.859037499999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45971.859037499999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45971.859037499999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45971.859037499999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45971.859037499999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45971.859037499999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45971.859037499999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45971.859037499999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45971.859037499999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45971.859037499999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45971.859037499999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45971.859037499999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45971.859037499999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45971.859037499999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45971.859037499999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45971.859037499999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45971.859037499999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45971.859037499999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45971.859037499999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45971.859037499999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45971.859037499999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45971.859037499999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45971.859037499999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45971.859037499999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45971.859037499999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45971.859037499999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45971.859037499999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45971.859037499999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45971.859037499999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45971.859037499999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45971.859037499999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45971.859037499999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45971.859037499999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45971.859037499999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45971.859037499999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45971.859037499999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45971.859037499999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45971.859037499999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45971.859037499999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45971.859037499999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45971.859037499999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45971.859037499999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45971.859037499999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45971.859037499999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45971.859037499999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45971.859037499999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45971.859037499999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45971.859037499999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45971.859037499999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45971.859037499999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45971.859037499999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45971.859037499999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45971.859037499999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45971.859037499999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45971.859037499999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45971.859037499999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45971.859037499999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45971.859037499999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45971.859037499999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45971.859037499999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45971.859037499999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45971.859037499999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45971.859037499999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45971.859037499999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45971.859037499999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45971.859037499999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45971.859037499999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45971.859037499999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45971.859037499999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45971.859037499999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45971.859037499999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45971.859037499999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45971.859037499999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45971.859037499999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45971.859037499999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45971.859037499999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45971.859037499999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45971.859037499999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45971.859037499999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45971.859037499999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45971.859037499999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45971.859037499999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45971.859037499999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45971.859037499999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45971.859037499999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45971.859037499999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45971.859037499999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45971.859037499999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45971.859037499999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45971.859037499999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45971.859037499999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45971.859037499999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45971.859037499999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45971.859037499999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45971.859037499999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45971.859037499999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45971.859037499999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45971.859037499999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45971.859037499999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45971.859037499999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45971.859037499999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45971.859037499999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45971.859037499999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45971.859037499999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45971.859037499999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45971.859037499999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45971.859037499999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45971.859037499999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45971.859037499999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45971.859037499999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45971.859037499999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45971.859037499999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45971.859037499999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45971.859037499999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45971.859037499999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45971.859037499999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45971.859037499999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45971.859037499999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45971.859037499999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45971.859037499999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45971.859037499999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45971.859037499999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45971.859037499999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45971.859037499999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45971.859037499999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45971.859037499999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45971.859037499999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45971.859037499999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45971.859037499999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45971.859037499999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45971.859037499999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45971.859037499999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45971.859037499999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45971.859037499999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45971.859037499999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45971.859037499999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45971.859037499999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45971.859037499999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45971.859037499999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45971.859037499999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45971.859037499999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45971.859037499999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45971.859037499999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45971.859037499999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45971.859037499999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45971.859037499999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45971.859037499999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45971.859037499999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45971.859037499999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45971.859037499999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45971.859037499999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45971.859037499999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45971.859037499999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45971.859037499999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45971.859037499999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45971.859037499999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45971.859037499999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45971.859037499999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45971.859037499999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45971.859037499999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45971.859037499999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45971.859037499999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45971.859037499999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45971.859037499999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45971.859037499999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45971.859037499999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45971.859037499999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45971.859037499999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45971.859037499999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45971.859037499999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45971.859037499999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45971.859037499999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45971.859037499999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45971.859037499999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45971.859037499999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45971.859037499999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45971.859037499999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45971.859037499999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45971.859037499999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45971.859037499999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45971.859037499999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45971.859037499999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45971.859037499999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45971.859037499999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45971.859037499999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45971.859037499999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45971.859037499999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45971.859037499999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45971.859037499999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45971.859037499999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45971.859037499999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45971.859037499999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45971.859037499999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45971.859037499999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45971.859037499999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45971.859037499999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45971.859037499999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45971.859037499999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45971.859037499999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45971.859037499999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45971.859037499999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45971.859037499999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45971.859037499999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45971.859037499999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45971.859037499999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45971.859037499999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45971.859037499999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45971.859037499999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45971.859037499999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45971.859037499999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45971.859037499999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45971.859037499999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45971.859037499999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45971.859037499999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45971.859037499999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45971.859037499999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45971.859037499999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45971.859037499999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45971.859037499999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45971.859037499999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45971.859037499999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45971.859037499999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45971.859037499999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45971.859037499999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45971.859037499999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45971.859037499999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45971.859037499999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45971.859037499999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45971.859037499999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45971.859037499999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45971.859037499999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45971.859037499999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45971.859037499999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45971.859037499999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45971.859037499999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45971.859037499999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45971.859037499999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45971.859037499999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45971.859037499999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45971.859037499999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45971.859037499999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45971.859037499999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45971.859037499999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45971.859037499999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45971.859037499999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45971.859037499999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45971.859037499999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45971.859037499999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45971.859037499999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45971.859037499999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45971.859037499999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45971.859037499999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45971.859037499999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45971.859037499999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45971.859037499999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45971.859037499999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45971.859037499999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45971.859037499999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45971.859037499999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45971.859037499999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45971.859037499999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45971.859037499999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45971.859037499999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45971.859037499999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45971.859037499999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45971.859037499999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45971.859037499999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45971.859037499999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45971.859037499999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45971.859037499999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45971.859037499999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45971.859037499999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45971.859037499999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45971.859037499999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45971.859037499999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45971.859037499999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45971.859037499999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45971.859037499999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45971.859037499999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45971.859037499999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45971.859037499999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45971.859037499999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45971.859037499999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45971.859037499999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45971.859037499999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45971.859037499999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45971.859037499999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45971.859037499999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45971.859037499999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45971.859037499999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45971.859037499999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45971.859037499999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45971.859037499999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45971.859037499999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45971.859037499999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45971.859037499999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45971.859037499999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45971.859037499999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45971.859037499999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45971.859037499999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45971.859037499999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45971.859037499999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45971.859037499999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45971.859037499999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45971.859037499999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45971.859037499999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45971.859037499999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45971.859037499999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45971.859037499999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45971.859037499999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45971.859037499999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45971.859037499999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45971.859037499999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45971.859037499999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45971.859037499999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45971.859037499999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45971.859037499999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45971.859037499999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45971.859037499999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45971.859037499999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45971.859037499999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45971.859037499999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45971.859037499999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45971.859037499999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45971.859037499999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45971.859037499999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45971.859037499999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45971.859037499999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45971.859037499999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45971.859037499999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45971.859037499999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45971.859037499999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45971.859037499999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45971.859037499999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45971.859037499999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45971.859037499999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45971.859037499999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45971.859037499999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45971.859037499999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45971.859037499999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45971.859037499999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45971.859037499999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45971.859037499999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45971.859037499999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45971.859037499999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45971.859037499999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45971.859037499999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45971.859037499999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45971.859037499999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45971.859037499999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45971.859037499999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45971.859037499999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45971.859037499999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45971.859037499999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45971.859037499999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45971.859037499999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45971.859037499999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45971.859037499999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45971.859037499999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45971.859037499999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45971.859037499999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45971.859037499999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45971.859037499999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45971.859037499999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45971.859037499999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45971.859037499999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45971.859037499999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45971.859037499999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45971.859037499999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45971.859037499999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45971.859037499999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45971.859037499999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45971.859037499999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45971.859037499999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45971.859037499999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45971.859037499999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45971.859037499999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45971.859037499999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45971.859037499999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45971.859037499999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45971.859037499999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45971.859037499999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45971.859037499999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45971.859037499999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45971.859037499999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45971.859037499999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45971.859037499999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45971.859037499999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45971.859037499999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45971.859037499999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45971.859037499999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45971.859037499999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45971.859037499999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45971.859037499999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45971.859037499999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45971.859037499999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45971.859037499999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45971.859037499999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45971.859037499999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45971.859037499999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45971.859037499999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45971.859037499999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45971.859037499999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45971.859037499999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45971.859037499999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45971.859037499999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45971.859037499999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45971.859037499999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45971.859037499999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45971.859037499999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45971.859037499999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45971.859037499999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45971.859037499999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45971.859037499999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45971.859037499999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45971.859037499999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45971.859037499999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45971.859037499999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45971.859037499999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45971.859037499999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45971.859037499999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45971.859037499999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45971.859037499999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45971.859037499999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45971.859037499999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45971.859037499999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45971.859037499999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45971.859037499999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45971.859037499999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45971.859037499999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45971.859037499999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45971.859037499999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45971.859037499999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45971.859037499999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45971.859037499999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45971.859037499999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45971.859037499999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45971.859037499999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45971.859037499999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45971.859037499999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45971.859037499999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45971.859037499999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45971.859037499999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45971.859037499999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45971.859037499999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45971.859037499999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45971.859037499999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45971.859037499999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45971.859037499999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45971.859037499999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45971.859037499999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45971.859037499999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45971.859037499999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45971.859037499999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45971.859037499999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45971.859037499999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45971.859037499999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45971.859037499999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45971.859037499999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45971.859037499999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45971.859037499999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45971.859037499999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45971.859037499999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45971.859037499999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45971.859037499999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45971.859037499999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45971.859037499999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45971.859037499999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45971.859037499999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45971.859037499999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45971.859037499999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45971.859037499999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45971.859037499999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45971.859037499999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45971.859037499999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45971.859037499999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45971.859037499999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45971.859037499999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45971.859037499999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45971.859037499999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45971.859037499999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45971.859037499999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45971.859037499999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45971.859037499999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45971.859037499999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45971.859037499999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45971.859037499999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45971.859037499999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45971.859037499999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45971.859037499999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45971.859037499999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45971.859037499999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45971.859037499999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45971.859037499999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45971.859037499999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45971.859037499999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45971.859037499999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45971.859037499999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45971.859037499999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45971.859037499999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45971.859037499999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45971.859037499999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45971.859037499999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45971.859037499999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45971.859037499999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45971.859037499999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45971.859037499999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45971.859037499999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45971.859037499999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45971.859037499999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45971.859037499999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45971.859037499999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45971.859037499999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45971.859037499999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45971.859037499999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45971.859037499999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45971.859037499999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45971.859037499999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45971.859037499999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45971.859037499999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45971.859037499999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45971.859037499999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45971.859037499999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45971.859037499999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45971.859037499999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45971.859037499999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45971.859037499999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45971.859037499999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45971.859037499999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45971.859037499999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45971.859037499999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268.37831990740233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0.21709305555123137</v>
      </c>
      <c r="H3" s="96">
        <v>45971.641898148147</v>
      </c>
      <c r="I3" s="135" t="str">
        <f>IFERROR(VLOOKUP(D3,DB!A:F,6,0),"")</f>
        <v>SCECO</v>
      </c>
      <c r="J3" s="135" t="str">
        <f>IFERROR(VLOOKUP(D3,DB!A:G,7,0),"")</f>
        <v>Dead+In progress</v>
      </c>
      <c r="K3" s="98" t="s">
        <v>39108</v>
      </c>
      <c r="L3" s="92" t="str">
        <f>IFERROR(VLOOKUP(D3,DB!A:I,9,0),"")</f>
        <v>Latis</v>
      </c>
    </row>
    <row r="4" spans="1:16" ht="15" customHeight="1">
      <c r="A4" s="135" t="s">
        <v>39109</v>
      </c>
      <c r="B4" s="135" t="str">
        <f>IFERROR(VLOOKUP(D4,DB!A:K,11,0),"")</f>
        <v>R4</v>
      </c>
      <c r="C4" s="94">
        <v>1</v>
      </c>
      <c r="D4" s="92" t="s">
        <v>35205</v>
      </c>
      <c r="E4" s="95" t="s">
        <v>39021</v>
      </c>
      <c r="F4" s="96">
        <v>45971.850335648145</v>
      </c>
      <c r="G4" s="97">
        <f ca="1">IFERROR(NOW()-F4,"")</f>
        <v>8.7018518534023315E-3</v>
      </c>
      <c r="H4" s="96">
        <v>45971.837048611109</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97">
        <f ca="1">IFERROR(NOW()-F5,"")</f>
        <v>45971.859037499999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45971.859037499999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45971.859037499999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45971.859037499999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45971.859037499999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45971.859037499999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45971.859037499999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45971.859037499999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45971.859037499999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45971.859037499999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45971.859037499999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45971.859037499999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45971.859037499999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45971.859037499999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45971.859037499999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45971.859037499999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45971.859037499999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45971.859037499999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45971.859037499999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45971.859037499999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45971.859037499999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45971.859037499999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45971.859037499999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45971.859037499999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45971.859037499999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45971.859037499999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45971.859037499999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45971.859037499999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45971.859037499999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45971.859037499999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45971.859037499999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45971.859037499999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45971.859037499999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45971.859037499999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45971.859037499999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45971.859037499999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45971.859037499999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45971.859037499999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45971.859037499999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45971.859037499999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45971.859037499999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45971.859037499999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45971.859037499999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45971.859037499999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45971.859037499999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45971.859037499999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45971.859037499999</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45971.859037499999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45971.859037499999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45971.859037499999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45971.859037499999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45971.859037499999</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45971.859037499999</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45971.859037499999</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80.02697731481021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45.670160185181885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0" ca="1" si="1">IFERROR(NOW()-F4,"")</f>
        <v>23.197926388886117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45971.859037499999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45971.859037499999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45971.859037499999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45971.859037499999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45971.859037499999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45971.859037499999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45971.859037499999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45971.859037499999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45971.859037499999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45971.859037499999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45971.859037499999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45971.859037499999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45971.859037499999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45971.859037499999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45971.859037499999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45971.859037499999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45971.859037499999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45971.859037499999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45971.859037499999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45971.859037499999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45971.859037499999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45971.859037499999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45971.859037499999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45971.859037499999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45971.859037499999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45971.859037499999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45971.859037499999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45971.859037499999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45971.859037499999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45971.859037499999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45971.859037499999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45971.859037499999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45971.859037499999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45971.859037499999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45971.859037499999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45971.859037499999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45971.859037499999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45971.859037499999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45971.859037499999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45971.859037499999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45971.859037499999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45971.859037499999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45971.859037499999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45971.859037499999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45971.859037499999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45971.859037499999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45971.859037499999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45971.859037499999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45971.859037499999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45971.859037499999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45971.859037499999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45971.859037499999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45971.859037499999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45971.859037499999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45971.859037499999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45971.859037499999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45971.859037499999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45971.859037499999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45971.859037499999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45971.859037499999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45971.859037499999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45971.859037499999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45971.859037499999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45971.859037499999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45971.859037499999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45971.859037499999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45971.859037499999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45971.859037499999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45971.859037499999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45971.859037499999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45971.859037499999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45971.859037499999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45971.859037499999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45971.859037499999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45971.859037499999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45971.859037499999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45971.859037499999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45971.859037499999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45971.859037499999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45971.859037499999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45971.859037499999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45971.859037499999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45971.859037499999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45971.859037499999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45971.859037499999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45971.859037499999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45971.859037499999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45971.859037499999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45971.859037499999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45971.859037499999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45971.859037499999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45971.859037499999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45971.859037499999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45971.859037499999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45971.859037499999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45971.859037499999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45971.859037499999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45971.859037499999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45971.859037499999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45971.859037499999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45971.859037499999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45971.859037499999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45971.859037499999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45971.859037499999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45971.859037499999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45971.859037499999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45971.859037499999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45971.859037499999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45971.859037499999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45971.859037499999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45971.859037499999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45971.859037499999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45971.859037499999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45971.859037499999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45971.859037499999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45971.859037499999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45971.859037499999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45971.859037499999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45971.859037499999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45971.859037499999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45971.859037499999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45971.859037499999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45971.859037499999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45971.859037499999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45971.859037499999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45971.859037499999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45971.859037499999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45971.859037499999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45971.859037499999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45971.859037499999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45971.859037499999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45971.859037499999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45971.859037499999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45971.859037499999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45971.859037499999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45971.859037499999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45971.859037499999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45971.859037499999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45971.859037499999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45971.859037499999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45971.859037499999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45971.859037499999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45971.859037499999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45971.859037499999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45971.859037499999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45971.859037499999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45971.859037499999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45971.859037499999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45971.859037499999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45971.859037499999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45971.859037499999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45971.859037499999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45971.859037499999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45971.859037499999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45971.859037499999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45971.859037499999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45971.859037499999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45971.859037499999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45971.859037499999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45971.859037499999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45971.859037499999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45971.859037499999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45971.859037499999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45971.859037499999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45971.859037499999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45971.859037499999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45971.859037499999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45971.859037499999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45971.859037499999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45971.859037499999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45971.859037499999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45971.859037499999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45971.859037499999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45971.859037499999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45971.859037499999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45971.859037499999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45971.859037499999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45971.859037499999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45971.859037499999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45971.859037499999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45971.859037499999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45971.859037499999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45971.859037499999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45971.859037499999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45971.859037499999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45971.859037499999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45971.859037499999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45971.859037499999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45971.859037499999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45971.859037499999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45971.859037499999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45971.859037499999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45971.859037499999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45971.859037499999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45971.859037499999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45971.859037499999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45971.859037499999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45971.859037499999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45971.859037499999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45971.859037499999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45971.859037499999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45971.859037499999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45971.859037499999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45971.859037499999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45971.859037499999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45971.859037499999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45971.859037499999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45971.859037499999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45971.859037499999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45971.859037499999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45971.859037499999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45971.859037499999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45971.859037499999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45971.859037499999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45971.859037499999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45971.859037499999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45971.859037499999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45971.859037499999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45971.859037499999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45971.859037499999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45971.859037499999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45971.859037499999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45971.859037499999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45971.859037499999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45971.859037499999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45971.859037499999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45971.859037499999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45971.859037499999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45971.859037499999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45971.859037499999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45971.859037499999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45971.859037499999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45971.859037499999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45971.859037499999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45971.859037499999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45971.859037499999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45971.859037499999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45971.859037499999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45971.859037499999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45971.859037499999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45971.859037499999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45971.859037499999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45971.859037499999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45971.859037499999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45971.859037499999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45971.859037499999</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45971.859037499999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45971.859037499999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45971.859037499999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45971.859037499999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45971.859037499999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45971.859037499999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45971.859037499999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45971.859037499999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45971.859037499999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45971.859037499999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45971.859037499999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45971.859037499999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45971.859037499999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45971.859037499999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45971.859037499999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45971.859037499999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45971.859037499999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45971.859037499999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45971.859037499999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45971.859037499999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45971.859037499999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45971.859037499999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45971.859037499999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45971.859037499999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45971.859037499999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45971.859037499999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45971.859037499999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45971.859037499999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45971.859037499999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45971.859037499999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45971.859037499999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45971.859037499999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45971.859037499999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45971.859037499999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45971.859037499999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45971.859037499999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45971.859037499999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45971.859037499999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45971.859037499999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45971.859037499999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45971.859037499999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45971.859037499999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45971.859037499999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45971.859037499999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45971.859037499999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45971.859037499999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45971.859037499999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45971.859037499999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45971.859037499999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45971.859037499999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45971.859037499999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45971.859037499999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45971.859037499999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45971.859037499999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45971.859037499999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45971.859037499999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45971.859037499999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45971.859037499999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45971.859037499999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45971.859037499999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45971.859037499999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45971.859037499999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45971.859037499999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45971.859037499999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45971.859037499999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45971.859037499999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45971.859037499999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45971.859037499999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45971.859037499999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45971.859037499999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45971.859037499999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45971.859037499999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45971.859037499999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45971.859037499999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45971.859037499999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45971.859037499999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45971.859037499999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45971.859037499999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45971.859037499999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45971.859037499999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45971.859037499999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45971.859037499999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45971.859037499999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45971.859037499999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45971.859037499999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45971.859037499999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45971.859037499999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45971.859037499999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45971.859037499999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45971.859037499999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45971.859037499999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45971.859037499999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45971.859037499999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45971.859037499999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45971.859037499999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45971.859037499999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45971.859037499999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45971.859037499999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45971.859037499999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45971.859037499999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45971.859037499999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45971.859037499999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45971.859037499999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45971.859037499999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45971.859037499999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45971.859037499999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45971.859037499999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45971.859037499999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45971.859037499999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45971.859037499999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45971.859037499999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45971.859037499999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45971.859037499999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45971.859037499999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45971.859037499999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45971.859037499999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45971.859037499999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45971.859037499999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45971.859037499999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45971.859037499999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45971.859037499999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45971.859037499999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45971.859037499999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45971.859037499999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45971.859037499999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45971.859037499999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45971.859037499999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45971.859037499999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45971.859037499999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45971.859037499999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45971.859037499999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45971.859037499999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45971.859037499999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45971.859037499999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45971.859037499999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45971.859037499999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45971.859037499999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45971.859037499999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45971.859037499999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45971.859037499999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45971.859037499999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45971.859037499999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45971.859037499999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45971.859037499999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45971.859037499999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45971.859037499999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45971.859037499999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45971.859037499999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45971.859037499999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45971.859037499999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45971.859037499999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45971.859037499999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45971.859037499999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45971.859037499999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45971.859037499999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45971.859037499999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45971.859037499999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45971.859037499999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45971.859037499999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45971.859037499999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45971.859037499999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45971.859037499999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45971.859037499999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45971.859037499999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45971.859037499999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45971.859037499999</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