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49" documentId="120_S{2AC9BD13-BADA-5192-A53E-5A8FF88502F6}" xr6:coauthVersionLast="47" xr6:coauthVersionMax="47" xr10:uidLastSave="{5AC07DAD-8796-4872-A614-8C8F699D8E9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<sst xmlns="http://schemas.openxmlformats.org/spreadsheetml/2006/main" count="180284" uniqueCount="39124">
  <si>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</si>
  <si>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</si>
  <si>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</si>
  <si>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</si>
  <si>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</si>
  <si>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</si>
  <si>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</si>
  <si>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</si>
  <si>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</si>
  <si>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</si>
  <si>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</si>
  <si>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</si>
  <si>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</si>
  <si>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</si>
  <si>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</si>
  <si>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</si>
  <si>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</si>
  <si>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</si>
  <si>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</si>
  <si>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</si>
  <si>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</si>
  <si>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</si>
  <si>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</si>
  <si>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</si>
  <si>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</si>
  <si>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</si>
  <si>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</si>
  <si>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</si>
  <si>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</si>
  <si>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</si>
  <si>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</si>
  <si>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</si>
  <si>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</si>
  <si>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</si>
  <si>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</si>
  <si>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</si>
  <si>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</si>
  <si>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</si>
  <si>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</si>
  <si>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</si>
  <si>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</si>
  <si>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</si>
  <si>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</si>
  <si>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</si>
  <si>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</si>
  <si>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</si>
  <si>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</si>
  <si>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</si>
  <si>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</si>
  <si>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</si>
  <si>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</si>
  <si>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</si>
  <si>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</si>
  <si>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</si>
  <si>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</si>
  <si>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</si>
  <si>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</si>
  <si>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</si>
  <si>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</si>
  <si>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</si>
  <si>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</si>
  <si>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</si>
  <si>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</si>
  <si>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</si>
  <si>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</si>
  <si>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</si>
  <si>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</si>
  <si>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</si>
  <si>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</si>
  <si>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</si>
  <si>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</si>
  <si>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</si>
  <si>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</si>
  <si>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</si>
  <si>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</si>
  <si>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</si>
  <si>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</si>
  <si>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</si>
  <si>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</si>
  <si>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</si>
  <si>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</si>
  <si>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</si>
  <si>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</si>
  <si>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</si>
  <si>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</si>
  <si>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</si>
  <si>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</si>
  <si>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</si>
  <si>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</si>
  <si>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</si>
  <si>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</si>
  <si>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</si>
  <si>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</si>
  <si>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</si>
  <si>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</si>
  <si>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</si>
  <si>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</si>
  <si>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</si>
  <si>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</si>
  <si>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</si>
  <si>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</si>
  <si>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</si>
  <si>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</si>
  <si>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</si>
  <si>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</si>
  <si>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</si>
  <si>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</si>
  <si>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</si>
  <si>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</si>
  <si>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</si>
  <si>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</si>
  <si>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</si>
  <si>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</si>
  <si>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</si>
  <si>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</si>
  <si>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</si>
  <si>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</si>
  <si>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</si>
  <si>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</si>
  <si>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</si>
  <si>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</si>
  <si>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</si>
  <si>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</si>
  <si>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</si>
  <si>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</si>
  <si>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</si>
  <si>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</si>
  <si>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</si>
  <si>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</si>
  <si>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</si>
  <si>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</si>
  <si>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</si>
  <si>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</si>
  <si>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</si>
  <si>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</si>
  <si>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</si>
  <si>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</si>
  <si>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</si>
  <si>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</si>
  <si>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</si>
  <si>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</si>
  <si>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</si>
  <si>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</si>
  <si>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</si>
  <si>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</si>
  <si>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</si>
  <si>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</si>
  <si>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</si>
  <si>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</si>
  <si>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</si>
  <si>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</si>
  <si>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</si>
  <si>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</si>
  <si>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</si>
  <si>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</si>
  <si>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</si>
  <si>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</si>
  <si>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</si>
  <si>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</si>
  <si>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</si>
  <si>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</si>
  <si>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</si>
  <si>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</si>
  <si>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</si>
  <si>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</si>
  <si>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</si>
  <si>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</si>
  <si>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</si>
  <si>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</si>
  <si>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</si>
  <si>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</si>
  <si>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</si>
  <si>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</si>
  <si>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</si>
  <si>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</si>
  <si>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</si>
  <si>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</si>
  <si>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</si>
  <si>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</si>
  <si>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</si>
  <si>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</si>
  <si>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</si>
  <si>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</si>
  <si>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</si>
  <si>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</si>
  <si>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</si>
  <si>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</si>
  <si>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</si>
  <si>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</si>
  <si>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</si>
  <si>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</si>
  <si>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</si>
  <si>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</si>
  <si>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</si>
  <si>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</si>
  <si>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</si>
  <si>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</si>
  <si>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</si>
  <si>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</si>
  <si>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</si>
  <si>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</si>
  <si>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</si>
  <si>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</si>
  <si>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</si>
  <si>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</si>
  <si>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</si>
  <si>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</si>
  <si>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</si>
  <si>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</si>
  <si>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</si>
  <si>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</si>
  <si>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</si>
  <si>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</si>
  <si>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</si>
  <si>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</si>
  <si>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</si>
  <si>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</si>
  <si>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</si>
  <si>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</si>
  <si>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</si>
  <si>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</si>
  <si>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</si>
  <si>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</si>
  <si>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</si>
  <si>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</si>
  <si>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</si>
  <si>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</si>
  <si>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</si>
  <si>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</si>
  <si>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</si>
  <si>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</si>
  <si>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</si>
  <si>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</si>
  <si>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</si>
  <si>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</si>
  <si>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</si>
  <si>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</si>
  <si>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</si>
  <si>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</si>
  <si>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</si>
  <si>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</si>
  <si>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</si>
  <si>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</si>
  <si>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</si>
  <si>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</si>
  <si>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</si>
  <si>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</si>
  <si>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</si>
  <si>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</si>
  <si>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</si>
  <si>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</si>
  <si>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</si>
  <si>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</si>
  <si>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</si>
  <si>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</si>
  <si>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</si>
  <si>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</si>
  <si>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</si>
  <si>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</si>
  <si>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</si>
  <si>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</si>
  <si>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</si>
  <si>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</si>
  <si>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</si>
  <si>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</si>
  <si>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</si>
  <si>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</si>
  <si>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</si>
  <si>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</si>
  <si>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</si>
  <si>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</si>
  <si>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</si>
  <si>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</si>
  <si>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</si>
  <si>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</si>
  <si>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</si>
  <si>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</si>
  <si>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</si>
  <si>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</si>
  <si>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</si>
  <si>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</si>
  <si>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</si>
  <si>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</si>
  <si>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</si>
  <si>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</si>
  <si>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</si>
  <si>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</si>
  <si>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</si>
  <si>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</si>
  <si>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</si>
  <si>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</si>
  <si>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</si>
  <si>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</si>
  <si>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</si>
  <si>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</si>
  <si>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</si>
  <si>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</si>
  <si>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</si>
  <si>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</si>
  <si>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</si>
  <si>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</si>
  <si>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</si>
  <si>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</si>
  <si>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</si>
  <si>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</si>
  <si>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</si>
  <si>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</si>
  <si>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</si>
  <si>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</si>
  <si>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</si>
  <si>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</si>
  <si>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</si>
  <si>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</si>
  <si>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</si>
  <si>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</si>
  <si>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</si>
  <si>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</si>
  <si>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</si>
  <si>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</si>
  <si>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</si>
  <si>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</si>
  <si>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</si>
  <si>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</si>
  <si>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</si>
  <si>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</si>
  <si>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</si>
  <si>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</si>
  <si>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</si>
  <si>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</si>
  <si>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</si>
  <si>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</si>
  <si>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</si>
  <si>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</si>
  <si>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</si>
  <si>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</si>
  <si>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</si>
  <si>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</si>
  <si>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</si>
  <si>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</si>
  <si>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</si>
  <si>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</si>
  <si>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</si>
  <si>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</si>
  <si>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</si>
  <si>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</si>
  <si>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</si>
  <si>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</si>
  <si>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</si>
  <si>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</si>
  <si>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</si>
  <si>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</si>
  <si>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</si>
  <si>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</si>
  <si>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</si>
  <si>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</si>
  <si>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</si>
  <si>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</si>
  <si>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</si>
  <si>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</si>
  <si>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</si>
  <si>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</si>
  <si>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</si>
  <si>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</si>
  <si>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</si>
  <si>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</si>
  <si>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</si>
  <si>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</si>
  <si>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</si>
  <si>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</si>
  <si>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</si>
  <si>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</si>
  <si>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</si>
  <si>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</si>
  <si>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</si>
  <si>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</si>
  <si>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</si>
  <si>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</si>
  <si>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</si>
  <si>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</si>
  <si>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</si>
  <si>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</si>
  <si>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</si>
  <si>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</si>
  <si>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</si>
  <si>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</si>
  <si>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</si>
  <si>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</si>
  <si>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</si>
  <si>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</si>
  <si>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</si>
  <si>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</si>
  <si>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</si>
  <si>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</si>
  <si>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</si>
  <si>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</si>
  <si>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</si>
  <si>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</si>
  <si>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</si>
  <si>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</si>
  <si>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</si>
  <si>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</si>
  <si>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</si>
  <si>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</si>
  <si>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</si>
  <si>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</si>
  <si>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</si>
  <si>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</si>
  <si>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</si>
  <si>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</si>
  <si>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</si>
  <si>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</si>
  <si>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</si>
  <si>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</si>
  <si>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</si>
  <si>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</si>
  <si>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</si>
  <si>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</si>
  <si>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</si>
  <si>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</si>
  <si>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</si>
  <si>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</si>
  <si>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</si>
  <si>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</si>
  <si>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</si>
  <si>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</si>
  <si>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</si>
  <si>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</si>
  <si>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</si>
  <si>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</si>
  <si>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</si>
  <si>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</si>
  <si>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</si>
  <si>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</si>
  <si>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</si>
  <si>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</si>
  <si>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</si>
  <si>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</si>
  <si>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</si>
  <si>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</si>
  <si>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</si>
  <si>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</si>
  <si>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</si>
  <si>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</si>
  <si>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</si>
  <si>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</si>
  <si>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</si>
  <si>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</si>
  <si>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</si>
  <si>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</si>
  <si>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</si>
  <si>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</si>
  <si>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</si>
  <si>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</si>
  <si>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</si>
  <si>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</si>
  <si>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</si>
  <si>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</si>
  <si>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</si>
  <si>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</si>
  <si>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</si>
  <si>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</si>
  <si>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</si>
  <si>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</si>
  <si>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</si>
  <si>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</si>
  <si>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</si>
  <si>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</si>
  <si>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</si>
  <si>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</si>
  <si>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</si>
  <si>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</si>
  <si>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</si>
  <si>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</si>
  <si>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</si>
  <si>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</si>
  <si>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</si>
  <si>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</si>
  <si>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</si>
  <si>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</si>
  <si>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</si>
  <si>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</si>
  <si>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</si>
  <si>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</si>
  <si>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</si>
  <si>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</si>
  <si>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</si>
  <si>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</si>
  <si>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</si>
  <si>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</si>
  <si>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</si>
  <si>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</si>
  <si>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</si>
  <si>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</si>
  <si>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</si>
  <si>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</si>
  <si>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</si>
  <si>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</si>
  <si>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</si>
  <si>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</si>
  <si>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</si>
  <si>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</si>
  <si>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</si>
  <si>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</si>
  <si>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</si>
  <si>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</si>
  <si>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</si>
  <si>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</si>
  <si>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</si>
  <si>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</si>
  <si>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</si>
  <si>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</si>
  <si>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</si>
  <si>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</si>
  <si>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</si>
  <si>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</si>
  <si>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</si>
  <si>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</si>
  <si>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</si>
  <si>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</si>
  <si>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</si>
  <si>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</si>
  <si>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</si>
  <si>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</si>
  <si>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</si>
  <si>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</si>
  <si>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</si>
  <si>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</si>
  <si>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</si>
  <si>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</si>
  <si>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</si>
  <si>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</si>
  <si>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</si>
  <si>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</si>
  <si>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</si>
  <si>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</si>
  <si>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</si>
  <si>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</si>
  <si>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</si>
  <si>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</si>
  <si>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</si>
  <si>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</si>
  <si>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</si>
  <si>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</si>
  <si>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</si>
  <si>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</si>
  <si>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</si>
  <si>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</si>
  <si>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</si>
  <si>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</si>
  <si>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</si>
  <si>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</si>
  <si>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</si>
  <si>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</si>
  <si>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</si>
  <si>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</si>
  <si>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</si>
  <si>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</si>
  <si>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</si>
  <si>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</si>
  <si>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</si>
  <si>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</si>
  <si>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</si>
  <si>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</si>
  <si>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</si>
  <si>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</si>
  <si>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</si>
  <si>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</si>
  <si>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</si>
  <si>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</si>
  <si>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</si>
  <si>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</si>
  <si>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</si>
  <si>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</si>
  <si>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</si>
  <si>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</si>
  <si>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</si>
  <si>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</si>
  <si>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</si>
  <si>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</si>
  <si>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</si>
  <si>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</si>
  <si>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</si>
  <si>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</si>
  <si>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</si>
  <si>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</si>
  <si>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</si>
  <si>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</si>
  <si>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</si>
  <si>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</si>
  <si>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</si>
  <si>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</si>
  <si>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</si>
  <si>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</si>
  <si>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</si>
  <si>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</si>
  <si>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</si>
  <si>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</si>
  <si>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</si>
  <si>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</si>
  <si>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</si>
  <si>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</si>
  <si>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</si>
  <si>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</si>
  <si>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</si>
  <si>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</si>
  <si>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</si>
  <si>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</si>
  <si>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</si>
  <si>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</si>
  <si>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</si>
  <si>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</si>
  <si>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</si>
  <si>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</si>
  <si>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</si>
  <si>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</si>
  <si>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</si>
  <si>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</si>
  <si>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</si>
  <si>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</si>
  <si>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</si>
  <si>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</si>
  <si>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</si>
  <si>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</si>
  <si>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</si>
  <si>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</si>
  <si>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</si>
  <si>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</si>
  <si>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</si>
  <si>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</si>
  <si>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</si>
  <si>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</si>
  <si>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</si>
  <si>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</si>
  <si>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</si>
  <si>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</si>
  <si>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</si>
  <si>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</si>
  <si>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</si>
  <si>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</si>
  <si>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</si>
  <si>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</si>
  <si>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</si>
  <si>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</si>
  <si>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</si>
  <si>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</si>
  <si>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</si>
  <si>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</si>
  <si>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</si>
  <si>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</si>
  <si>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</si>
  <si>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</si>
  <si>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</si>
  <si>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</si>
  <si>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</si>
  <si>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</si>
  <si>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</si>
  <si>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</si>
  <si>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</si>
  <si>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</si>
  <si>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</si>
  <si>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</si>
  <si>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</si>
  <si>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</si>
  <si>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</si>
  <si>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</si>
  <si>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</si>
  <si>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</si>
  <si>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</si>
  <si>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</si>
  <si>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</si>
  <si>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</si>
  <si>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</si>
  <si>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</si>
  <si>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</si>
  <si>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</si>
  <si>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</si>
  <si>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</si>
  <si>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</si>
  <si>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</si>
  <si>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</si>
  <si>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</si>
  <si>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</si>
  <si>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</si>
  <si>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</si>
  <si>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</si>
  <si>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</si>
  <si>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</si>
  <si>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</si>
  <si>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</si>
  <si>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</si>
  <si>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</si>
  <si>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</si>
  <si>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</si>
  <si>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</si>
  <si>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</si>
  <si>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</si>
  <si>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</si>
  <si>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</si>
  <si>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</si>
  <si>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</si>
  <si>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</si>
  <si>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</si>
  <si>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</si>
  <si>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</si>
  <si>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</si>
  <si>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</si>
  <si>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</si>
  <si>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</si>
  <si>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</si>
  <si>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</si>
  <si>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</si>
  <si>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</si>
  <si>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</si>
  <si>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</si>
  <si>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</si>
  <si>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</si>
  <si>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</si>
  <si>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</si>
  <si>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</si>
  <si>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</si>
  <si>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</si>
  <si>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</si>
  <si>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</si>
  <si>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</si>
  <si>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</si>
  <si>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</si>
  <si>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</si>
  <si>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</si>
  <si>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</si>
  <si>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</si>
  <si>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</si>
  <si>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</si>
  <si>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</si>
  <si>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</si>
  <si>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</si>
  <si>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</si>
  <si>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</si>
  <si>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</si>
  <si>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</si>
  <si>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</si>
  <si>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</si>
  <si>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</si>
  <si>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</si>
  <si>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</si>
  <si>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</si>
  <si>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</si>
  <si>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</si>
  <si>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</si>
  <si>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</si>
  <si>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</si>
  <si>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</si>
  <si>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</si>
  <si>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</si>
  <si>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</si>
  <si>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</si>
  <si>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</si>
  <si>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</si>
  <si>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</si>
  <si>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</si>
  <si>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</si>
  <si>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</si>
  <si>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</si>
  <si>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</si>
  <si>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</si>
  <si>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</si>
  <si>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</si>
  <si>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</si>
  <si>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</si>
  <si>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</si>
  <si>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</si>
  <si>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</si>
  <si>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</si>
  <si>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</si>
  <si>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</si>
  <si>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</si>
  <si>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</si>
  <si>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</si>
  <si>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</si>
  <si>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</si>
  <si>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</si>
  <si>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</si>
  <si>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</si>
  <si>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</si>
  <si>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</si>
  <si>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</si>
  <si>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</si>
  <si>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</si>
  <si>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</si>
  <si>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</si>
  <si>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</si>
  <si>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</si>
  <si>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</si>
  <si>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</si>
  <si>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</si>
  <si>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</si>
  <si>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</si>
  <si>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</si>
  <si>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</si>
  <si>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</si>
  <si>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</si>
  <si>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</si>
  <si>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</si>
  <si>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</si>
  <si>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</si>
  <si>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</si>
  <si>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</si>
  <si>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</si>
  <si>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</si>
  <si>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</si>
  <si>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</si>
  <si>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</si>
  <si>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</si>
  <si>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</si>
  <si>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</si>
  <si>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</si>
  <si>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</si>
  <si>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</si>
  <si>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</si>
  <si>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</si>
  <si>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</si>
  <si>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</si>
  <si>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</si>
  <si>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</si>
  <si>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</si>
  <si>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</si>
  <si>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</si>
  <si>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</si>
  <si>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</si>
  <si>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</si>
  <si>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</si>
  <si>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</si>
  <si>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</si>
  <si>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</si>
  <si>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</si>
  <si>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</si>
  <si>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</si>
  <si>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</si>
  <si>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</si>
  <si>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</si>
  <si>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</si>
  <si>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</si>
  <si>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</si>
  <si>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</si>
  <si>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</si>
  <si>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</si>
  <si>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</si>
  <si>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</si>
  <si>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</si>
  <si>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</si>
  <si>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</si>
  <si>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</si>
  <si>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</si>
  <si>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</si>
  <si>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</si>
  <si>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</si>
  <si>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</si>
  <si>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</si>
  <si>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</si>
  <si>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</si>
  <si>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</si>
  <si>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</si>
  <si>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</si>
  <si>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</si>
  <si>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</si>
  <si>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</si>
  <si>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</si>
  <si>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</si>
  <si>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</si>
  <si>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</si>
  <si>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</si>
  <si>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</si>
  <si>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</si>
  <si>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</si>
  <si>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</si>
  <si>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</si>
  <si>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</si>
  <si>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</si>
  <si>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</si>
  <si>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</si>
  <si>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</si>
  <si>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</si>
  <si>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</si>
  <si>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</si>
  <si>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</si>
  <si>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</si>
  <si>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</si>
  <si>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</si>
  <si>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</si>
  <si>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</si>
  <si>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</si>
  <si>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</si>
  <si>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</si>
  <si>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</si>
  <si>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</si>
  <si>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</si>
  <si>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</si>
  <si>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</si>
  <si>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</si>
  <si>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</si>
  <si>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</si>
  <si>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</si>
  <si>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</si>
  <si>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</si>
  <si>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</si>
  <si>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</si>
  <si>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</si>
  <si>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</si>
  <si>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</si>
  <si>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</si>
  <si>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</si>
  <si>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</si>
  <si>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</si>
  <si>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</si>
  <si>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</si>
  <si>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</si>
  <si>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</si>
  <si>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</si>
  <si>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</si>
  <si>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</si>
  <si>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</si>
  <si>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</si>
  <si>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</si>
  <si>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</si>
  <si>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</si>
  <si>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</si>
  <si>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</si>
  <si>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</si>
  <si>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</si>
  <si>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</si>
  <si>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</si>
  <si>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</si>
  <si>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</si>
  <si>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</si>
  <si>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</si>
  <si>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</si>
  <si>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</si>
  <si>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</si>
  <si>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</si>
  <si>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</si>
  <si>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</si>
  <si>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</si>
  <si>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</si>
  <si>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</si>
  <si>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</si>
  <si>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</si>
  <si>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</si>
  <si>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</si>
  <si>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</si>
  <si>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</si>
  <si>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</si>
  <si>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</si>
  <si>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</si>
  <si>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</si>
  <si>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</si>
  <si>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</si>
  <si>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</si>
  <si>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</si>
  <si>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</si>
  <si>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</si>
  <si>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</si>
  <si>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</si>
  <si>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</si>
  <si>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</si>
  <si>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</si>
  <si>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</si>
  <si>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</si>
  <si>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</si>
  <si>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</si>
  <si>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</si>
  <si>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</si>
  <si>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</si>
  <si>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</si>
  <si>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</si>
  <si>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</si>
  <si>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</si>
  <si>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</si>
  <si>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</si>
  <si>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</si>
  <si>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</si>
  <si>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</si>
  <si>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</si>
  <si>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</si>
  <si>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</si>
  <si>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</si>
  <si>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</si>
  <si>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</si>
  <si>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</si>
  <si>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</si>
  <si>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</si>
  <si>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</si>
  <si>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</si>
  <si>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</si>
  <si>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</si>
  <si>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</si>
  <si>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</si>
  <si>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</si>
  <si>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</si>
  <si>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</si>
  <si>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</si>
  <si>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</si>
  <si>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</si>
  <si>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</si>
  <si>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</si>
  <si>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</si>
  <si>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</si>
  <si>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</si>
  <si>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</si>
  <si>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</si>
  <si>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</si>
  <si>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</si>
  <si>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</si>
  <si>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</si>
  <si>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</si>
  <si>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</si>
  <si>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</si>
  <si>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</si>
  <si>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</si>
  <si>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</si>
  <si>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</si>
  <si>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</si>
  <si>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</si>
  <si>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</si>
  <si>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</si>
  <si>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</si>
  <si>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</si>
  <si>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</si>
  <si>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</si>
  <si>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</si>
  <si>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</si>
  <si>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</si>
  <si>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</si>
  <si>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</si>
  <si>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</si>
  <si>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</si>
  <si>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</si>
  <si>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</si>
  <si>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</si>
  <si>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</si>
  <si>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</si>
  <si>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</si>
  <si>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</si>
  <si>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</si>
  <si>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</si>
  <si>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</si>
  <si>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</si>
  <si>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</si>
  <si>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</si>
  <si>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</si>
  <si>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</si>
  <si>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</si>
  <si>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</si>
  <si>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</si>
  <si>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</si>
  <si>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</si>
  <si>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</si>
  <si>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</si>
  <si>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</si>
  <si>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</si>
  <si>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</si>
  <si>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</si>
  <si>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</si>
  <si>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</si>
  <si>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</si>
  <si>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</si>
  <si>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</si>
  <si>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</si>
  <si>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</si>
  <si>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</si>
  <si>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</si>
  <si>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</si>
  <si>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</si>
  <si>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</si>
  <si>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</si>
  <si>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</si>
  <si>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</si>
  <si>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</si>
  <si>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</si>
  <si>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</si>
  <si>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</si>
  <si>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</si>
  <si>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</si>
  <si>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</si>
  <si>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</si>
  <si>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</si>
  <si>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</si>
  <si>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</si>
  <si>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</si>
  <si>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</si>
  <si>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</si>
  <si>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</si>
  <si>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</si>
  <si>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</si>
  <si>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</si>
  <si>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</si>
  <si>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</si>
  <si>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</si>
  <si>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</si>
  <si>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</si>
  <si>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</si>
  <si>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</si>
  <si>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</si>
  <si>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</si>
  <si>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</si>
  <si>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</si>
  <si>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</si>
  <si>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</si>
  <si>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</si>
  <si>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</si>
  <si>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</si>
  <si>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</si>
  <si>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</si>
  <si>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</si>
  <si>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</si>
  <si>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</si>
  <si>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</si>
  <si>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</si>
  <si>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</si>
  <si>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</si>
  <si>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</si>
  <si>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</si>
  <si>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</si>
  <si>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</si>
  <si>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</si>
  <si>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</si>
  <si>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</si>
  <si>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</si>
  <si>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</si>
  <si>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</si>
  <si>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</si>
  <si>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</si>
  <si>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</si>
  <si>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</si>
  <si>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</si>
  <si>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</si>
  <si>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</si>
  <si>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</si>
  <si>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</si>
  <si>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</si>
  <si>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</si>
  <si>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</si>
  <si>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</si>
  <si>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</si>
  <si>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</si>
  <si>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</si>
  <si>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</si>
  <si>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</si>
  <si>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</si>
  <si>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</si>
  <si>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</si>
  <si>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</si>
  <si>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</si>
  <si>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</si>
  <si>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</si>
  <si>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</si>
  <si>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</si>
  <si>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</si>
  <si>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</si>
  <si>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</si>
  <si>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</si>
  <si>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</si>
  <si>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</si>
  <si>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</si>
  <si>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</si>
  <si>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</si>
  <si>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</si>
  <si>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</si>
  <si>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</si>
  <si>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</si>
  <si>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</si>
  <si>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</si>
  <si>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</si>
  <si>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</si>
  <si>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</si>
  <si>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</si>
  <si>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</si>
  <si>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</si>
  <si>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</si>
  <si>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</si>
  <si>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</si>
  <si>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</si>
  <si>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</si>
  <si>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</si>
  <si>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</si>
  <si>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</si>
  <si>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</si>
  <si>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</si>
  <si>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</si>
  <si>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</si>
  <si>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</si>
  <si>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</si>
  <si>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</si>
  <si>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</si>
  <si>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</si>
  <si>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</si>
  <si>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</si>
  <si>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</si>
  <si>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</si>
  <si>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</si>
  <si>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</si>
  <si>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</si>
  <si>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</si>
  <si>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</si>
  <si>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</si>
  <si>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</si>
  <si>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</si>
  <si>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</si>
  <si>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</si>
  <si>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</si>
  <si>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</si>
  <si>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</si>
  <si>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</si>
  <si>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</si>
  <si>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</si>
  <si>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</si>
  <si>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</si>
  <si>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</si>
  <si>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</si>
  <si>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</si>
  <si>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</si>
  <si>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</si>
  <si>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</si>
  <si>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</si>
  <si>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</si>
  <si>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</si>
  <si>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</si>
  <si>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</si>
  <si>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</si>
  <si>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</si>
  <si>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</si>
  <si>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</si>
  <si>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</si>
  <si>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</si>
  <si>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</si>
  <si>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</si>
  <si>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</si>
  <si>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</si>
  <si>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</si>
  <si>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</si>
  <si>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</si>
  <si>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</si>
  <si>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</si>
  <si>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</si>
  <si>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</si>
  <si>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</si>
  <si>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</si>
  <si>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</si>
  <si>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</si>
  <si>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</si>
  <si>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</si>
  <si>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</si>
  <si>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</si>
  <si>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</si>
  <si>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</si>
  <si>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</si>
  <si>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</si>
  <si>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</si>
  <si>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</si>
  <si>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</si>
  <si>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</si>
  <si>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</si>
  <si>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</si>
  <si>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</si>
  <si>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</si>
  <si>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</si>
  <si>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</si>
  <si>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</si>
  <si>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</si>
  <si>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</si>
  <si>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</si>
  <si>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</si>
  <si>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</si>
  <si>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</si>
  <si>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</si>
  <si>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</si>
  <si>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</si>
  <si>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</si>
  <si>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</si>
  <si>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</si>
  <si>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</si>
  <si>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</si>
  <si>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</si>
  <si>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</si>
  <si>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</si>
  <si>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</si>
  <si>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</si>
  <si>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</si>
  <si>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</si>
  <si>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</si>
  <si>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</si>
  <si>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</si>
  <si>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</si>
  <si>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</si>
  <si>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</si>
  <si>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</si>
  <si>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</si>
  <si>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</si>
  <si>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</si>
  <si>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</si>
  <si>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</si>
  <si>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</si>
  <si>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</si>
  <si>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</si>
  <si>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</si>
  <si>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</si>
  <si>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</si>
  <si>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</si>
  <si>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</si>
  <si>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</si>
  <si>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</si>
  <si>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</si>
  <si>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</si>
  <si>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</si>
  <si>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</si>
  <si>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</si>
  <si>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</si>
  <si>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</si>
  <si>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</si>
  <si>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</si>
  <si>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</si>
  <si>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</si>
  <si>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</si>
  <si>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</si>
  <si>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</si>
  <si>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</si>
  <si>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</si>
  <si>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</si>
  <si>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</si>
  <si>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</si>
  <si>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</si>
  <si>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</si>
  <si>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</si>
  <si>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</si>
  <si>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</si>
  <si>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</si>
  <si>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</si>
  <si>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</si>
  <si>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</si>
  <si>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</si>
  <si>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</si>
  <si>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</si>
  <si>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</si>
  <si>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</si>
  <si>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</si>
  <si>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</si>
  <si>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</si>
  <si>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</si>
  <si>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</si>
  <si>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</si>
  <si>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</si>
  <si>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</si>
  <si>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</si>
  <si>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</si>
  <si>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</si>
  <si>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</si>
  <si>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</si>
  <si>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</si>
  <si>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</si>
  <si>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</si>
  <si>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</si>
  <si>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</si>
  <si>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</si>
  <si>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</si>
  <si>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</si>
  <si>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</si>
  <si>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</si>
  <si>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</si>
  <si>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</si>
  <si>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</si>
  <si>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</si>
  <si>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</si>
  <si>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</si>
  <si>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</si>
  <si>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</si>
  <si>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</si>
  <si>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</si>
  <si>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</si>
  <si>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</si>
  <si>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</si>
  <si>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</si>
  <si>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</si>
  <si>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</si>
  <si>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</si>
  <si>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</si>
  <si>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</si>
  <si>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</si>
  <si>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</si>
  <si>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</si>
  <si>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</si>
  <si>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</si>
  <si>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</si>
  <si>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</si>
  <si>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</si>
  <si>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</si>
  <si>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</si>
  <si>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</si>
  <si>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</si>
  <si>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</si>
  <si>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</si>
  <si>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</si>
  <si>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</si>
  <si>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</si>
  <si>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</si>
  <si>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</si>
  <si>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</si>
  <si>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</si>
  <si>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</si>
  <si>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</si>
  <si>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</si>
  <si>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</si>
  <si>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</si>
  <si>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</si>
  <si>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</si>
  <si>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</si>
  <si>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</si>
  <si>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</si>
  <si>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</si>
  <si>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</si>
  <si>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</si>
  <si>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</si>
  <si>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</si>
  <si>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</si>
  <si>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</si>
  <si>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</si>
  <si>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</si>
  <si>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</si>
  <si>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</si>
  <si>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</si>
  <si>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</si>
  <si>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</si>
  <si>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</si>
  <si>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</si>
  <si>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</si>
  <si>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</si>
  <si>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</si>
  <si>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</si>
  <si>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</si>
  <si>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</si>
  <si>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</si>
  <si>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</si>
  <si>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</si>
  <si>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</si>
  <si>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</si>
  <si>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</si>
  <si>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</si>
  <si>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</si>
  <si>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</si>
  <si>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</si>
  <si>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</si>
  <si>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</si>
  <si>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</si>
  <si>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</si>
  <si>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</si>
  <si>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</si>
  <si>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</si>
  <si>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</si>
  <si>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</si>
  <si>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</si>
  <si>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</si>
  <si>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</si>
  <si>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</si>
  <si>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</si>
  <si>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</si>
  <si>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</si>
  <si>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</si>
  <si>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</si>
  <si>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</si>
  <si>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</si>
  <si>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</si>
  <si>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</si>
  <si>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</si>
  <si>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</si>
  <si>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</si>
  <si>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</si>
  <si>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</si>
  <si>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</si>
  <si>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</si>
  <si>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</si>
  <si>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</si>
  <si>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</si>
  <si>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</si>
  <si>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</si>
  <si>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</si>
  <si>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</si>
  <si>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</si>
  <si>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</si>
  <si>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</si>
  <si>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</si>
  <si>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</si>
  <si>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</si>
  <si>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</si>
  <si>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</si>
  <si>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</si>
  <si>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</si>
  <si>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</si>
  <si>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</si>
  <si>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</si>
  <si>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</si>
  <si>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</si>
  <si>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</si>
  <si>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</si>
  <si>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</si>
  <si>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</si>
  <si>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</si>
  <si>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</si>
  <si>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</si>
  <si>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</si>
  <si>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</si>
  <si>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</si>
  <si>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</si>
  <si>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</si>
  <si>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</si>
  <si>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</si>
  <si>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</si>
  <si>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</si>
  <si>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</si>
  <si>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</si>
  <si>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</si>
  <si>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</si>
  <si>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</si>
  <si>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</si>
  <si>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</si>
  <si>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</si>
  <si>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</si>
  <si>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</si>
  <si>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</si>
  <si>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</si>
  <si>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</si>
  <si>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</si>
  <si>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</si>
  <si>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</si>
  <si>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</si>
  <si>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</si>
  <si>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</si>
  <si>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</si>
  <si>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</si>
  <si>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</si>
  <si>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</si>
  <si>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</si>
  <si>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</si>
  <si>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</si>
  <si>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</si>
  <si>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</si>
  <si>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</si>
  <si>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</si>
  <si>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</si>
  <si>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</si>
  <si>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</si>
  <si>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</si>
  <si>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</si>
  <si>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</si>
  <si>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</si>
  <si>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</si>
  <si>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</si>
  <si>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</si>
  <si>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</si>
  <si>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</si>
  <si>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</si>
  <si>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</si>
  <si>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</si>
  <si>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</si>
  <si>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</si>
  <si>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</si>
  <si>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</si>
  <si>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</si>
  <si>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</si>
  <si>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</si>
  <si>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</si>
  <si>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</si>
  <si>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</si>
  <si>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</si>
  <si>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</si>
  <si>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</si>
  <si>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</si>
  <si>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</si>
  <si>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</si>
  <si>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</si>
  <si>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</si>
  <si>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</si>
  <si>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</si>
  <si>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</si>
  <si>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</si>
  <si>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</si>
  <si>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</si>
  <si>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</si>
  <si>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</si>
  <si>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</si>
  <si>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</si>
  <si>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</si>
  <si>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</si>
  <si>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</si>
  <si>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</si>
  <si>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</si>
  <si>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</si>
  <si>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</si>
  <si>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</si>
  <si>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</si>
  <si>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</si>
  <si>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</si>
  <si>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</si>
  <si>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</si>
  <si>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</si>
  <si>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</si>
  <si>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</si>
  <si>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</si>
  <si>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</si>
  <si>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</si>
  <si>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</si>
  <si>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</si>
  <si>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</si>
  <si>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</si>
  <si>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</si>
  <si>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</si>
  <si>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</si>
  <si>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</si>
  <si>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</si>
  <si>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</si>
  <si>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</si>
  <si>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</si>
  <si>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</si>
  <si>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</si>
  <si>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</si>
  <si>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</si>
  <si>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</si>
  <si>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</si>
  <si>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</si>
  <si>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</si>
  <si>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</si>
  <si>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</si>
  <si>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</si>
  <si>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</si>
  <si>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</si>
  <si>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</si>
  <si>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</si>
  <si>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</si>
  <si>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</si>
  <si>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</si>
  <si>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</si>
  <si>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</si>
  <si>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</si>
  <si>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</si>
  <si>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</si>
  <si>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</si>
  <si>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</si>
  <si>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</si>
  <si>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</si>
  <si>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</si>
  <si>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</si>
  <si>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</si>
  <si>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</si>
  <si>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</si>
  <si>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</si>
  <si>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</si>
  <si>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</si>
  <si>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</si>
  <si>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</si>
  <si>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</si>
  <si>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</si>
  <si>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</si>
  <si>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</si>
  <si>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</si>
  <si>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</si>
  <si>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</si>
  <si>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</si>
  <si>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</si>
  <si>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</si>
  <si>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</si>
  <si>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</si>
  <si>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</si>
  <si>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</si>
  <si>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</si>
  <si>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</si>
  <si>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</si>
  <si>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</si>
  <si>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</si>
  <si>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</si>
  <si>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</si>
  <si>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</si>
  <si>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</si>
  <si>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</si>
  <si>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</si>
  <si>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</si>
  <si>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</si>
  <si>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</si>
  <si>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</si>
  <si>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</si>
  <si>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</si>
  <si>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</si>
  <si>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</si>
  <si>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</si>
  <si>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</si>
  <si>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</si>
  <si>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</si>
  <si>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</si>
  <si>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</si>
  <si>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</si>
  <si>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</si>
  <si>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</si>
  <si>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</si>
  <si>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</si>
  <si>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</si>
  <si>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</si>
  <si>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</si>
  <si>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</si>
  <si>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</si>
  <si>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</si>
  <si>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</si>
  <si>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</si>
  <si>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</si>
  <si>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</si>
  <si>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</si>
  <si>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</si>
  <si>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</si>
  <si>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</si>
  <si>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</si>
  <si>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</si>
  <si>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</si>
  <si>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</si>
  <si>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</si>
  <si>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</si>
  <si>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</si>
  <si>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</si>
  <si>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</si>
  <si>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</si>
  <si>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</si>
  <si>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</si>
  <si>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</si>
  <si>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</si>
  <si>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</si>
  <si>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</si>
  <si>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</si>
  <si>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</si>
  <si>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</si>
  <si>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</si>
  <si>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</si>
  <si>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</si>
  <si>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</si>
  <si>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</si>
  <si>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</si>
  <si>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</si>
  <si>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</si>
  <si>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</si>
  <si>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</si>
  <si>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</si>
  <si>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</si>
  <si>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</si>
  <si>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</si>
  <si>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</si>
  <si>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</si>
  <si>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</si>
  <si>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</si>
  <si>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</si>
  <si>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</si>
  <si>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</si>
  <si>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</si>
  <si>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</si>
  <si>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</si>
  <si>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</si>
  <si>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</si>
  <si>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</si>
  <si>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</si>
  <si>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</si>
  <si>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</si>
  <si>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</si>
  <si>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</si>
  <si>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</si>
  <si>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</si>
  <si>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</si>
  <si>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</si>
  <si>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</si>
  <si>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</si>
  <si>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</si>
  <si>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</si>
  <si>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</si>
  <si>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</si>
  <si>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</si>
  <si>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</si>
  <si>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</si>
  <si>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</si>
  <si>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</si>
  <si>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</si>
  <si>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</si>
  <si>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</si>
  <si>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</si>
  <si>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</si>
  <si>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</si>
  <si>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</si>
  <si>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</si>
  <si>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</si>
  <si>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</si>
  <si>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</si>
  <si>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</si>
  <si>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</si>
  <si>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</si>
  <si>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</si>
  <si>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</si>
  <si>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</si>
  <si>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</si>
  <si>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</si>
  <si>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</si>
  <si>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</si>
  <si>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</si>
  <si>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</si>
  <si>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</si>
  <si>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</si>
  <si>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</si>
  <si>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</si>
  <si>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</si>
  <si>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</si>
  <si>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</si>
  <si>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</si>
  <si>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</si>
  <si>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</si>
  <si>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</si>
  <si>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</si>
  <si>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</si>
  <si>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</si>
  <si>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</si>
  <si>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</si>
  <si>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</si>
  <si>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</si>
  <si>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</si>
  <si>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</si>
  <si>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</si>
  <si>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</si>
  <si>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</si>
  <si>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</si>
  <si>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</si>
  <si>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</si>
  <si>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</si>
  <si>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</si>
  <si>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</si>
  <si>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</si>
  <si>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</si>
  <si>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</si>
  <si>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</si>
  <si>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</si>
  <si>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</si>
  <si>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</si>
  <si>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</si>
  <si>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</si>
  <si>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</si>
  <si>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</si>
  <si>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</si>
  <si>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</si>
  <si>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</si>
  <si>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</si>
  <si>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</si>
  <si>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</si>
  <si>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</si>
  <si>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</si>
  <si>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</si>
  <si>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</si>
  <si>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</si>
  <si>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</si>
  <si>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</si>
  <si>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</si>
  <si>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</si>
  <si>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</si>
  <si>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</si>
  <si>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</si>
  <si>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</si>
  <si>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</si>
  <si>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</si>
  <si>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</si>
  <si>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</si>
  <si>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</si>
  <si>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</si>
  <si>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</si>
  <si>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</si>
  <si>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</si>
  <si>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</si>
  <si>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</si>
  <si>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</si>
  <si>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</si>
  <si>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</si>
  <si>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</si>
  <si>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</si>
  <si>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</si>
  <si>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</si>
  <si>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</si>
  <si>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</si>
  <si>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</si>
  <si>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</si>
  <si>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</si>
  <si>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</si>
  <si>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</si>
  <si>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</si>
  <si>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</si>
  <si>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</si>
  <si>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</si>
  <si>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</si>
  <si>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</si>
  <si>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</si>
  <si>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</si>
  <si>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</si>
  <si>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</si>
  <si>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</si>
  <si>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</si>
  <si>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</si>
  <si>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</si>
  <si>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</si>
  <si>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</si>
  <si>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</si>
  <si>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</si>
  <si>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</si>
  <si>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</si>
  <si>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</si>
  <si>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</si>
  <si>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</si>
  <si>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</si>
  <si>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</si>
  <si>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</si>
  <si>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</si>
  <si>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</si>
  <si>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</si>
  <si>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</si>
  <si>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</si>
  <si>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</si>
  <si>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</si>
  <si>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</si>
  <si>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</si>
  <si>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</si>
  <si>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</si>
  <si>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</si>
  <si>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</si>
  <si>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</si>
  <si>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</si>
  <si>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</si>
  <si>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</si>
  <si>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</si>
  <si>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</si>
  <si>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</si>
  <si>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</si>
  <si>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</si>
  <si>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</si>
  <si>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</si>
  <si>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</si>
  <si>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</si>
  <si>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</si>
  <si>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</si>
  <si>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</si>
  <si>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</si>
  <si>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</si>
  <si>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</si>
  <si>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</si>
  <si>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</si>
  <si>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</si>
  <si>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</si>
  <si>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</si>
  <si>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</si>
  <si>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</si>
  <si>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</si>
  <si>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</si>
  <si>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</si>
  <si>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</si>
  <si>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</si>
  <si>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</si>
  <si>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</si>
  <si>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</si>
  <si>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</si>
  <si>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</si>
  <si>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</si>
  <si>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</si>
  <si>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</si>
  <si>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</si>
  <si>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</si>
  <si>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</si>
  <si>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</si>
  <si>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</si>
  <si>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</si>
  <si>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</si>
  <si>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</si>
  <si>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</si>
  <si>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</si>
  <si>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</si>
  <si>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</si>
  <si>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</si>
  <si>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</si>
  <si>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</si>
  <si>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</si>
  <si>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</si>
  <si>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</si>
  <si>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</si>
  <si>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</si>
  <si>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</si>
  <si>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</si>
  <si>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</si>
  <si>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</si>
  <si>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</si>
  <si>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</si>
  <si>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</si>
  <si>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</si>
  <si>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</si>
  <si>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</si>
  <si>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</si>
  <si>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</si>
  <si>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</si>
  <si>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</si>
  <si>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</si>
  <si>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</si>
  <si>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</si>
  <si>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</si>
  <si>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</si>
  <si>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</si>
  <si>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</si>
  <si>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</si>
  <si>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</si>
  <si>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</si>
  <si>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</si>
  <si>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</si>
  <si>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</si>
  <si>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</si>
  <si>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</si>
  <si>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</si>
  <si>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</si>
  <si>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</si>
  <si>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</si>
  <si>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</si>
  <si>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</si>
  <si>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</si>
  <si>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</si>
  <si>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</si>
  <si>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</si>
  <si>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</si>
  <si>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</si>
  <si>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</si>
  <si>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</si>
  <si>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</si>
  <si>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</si>
  <si>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</si>
  <si>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</si>
  <si>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</si>
  <si>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</si>
  <si>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</si>
  <si>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</si>
  <si>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</si>
  <si>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</si>
  <si>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</si>
  <si>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</si>
  <si>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</si>
  <si>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</si>
  <si>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</si>
  <si>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</si>
  <si>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</si>
  <si>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</si>
  <si>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</si>
  <si>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</si>
  <si>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</si>
  <si>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</si>
  <si>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</si>
  <si>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</si>
  <si>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</si>
  <si>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</si>
  <si>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</si>
  <si>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</si>
  <si>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</si>
  <si>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</si>
  <si>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</si>
  <si>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</si>
  <si>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</si>
  <si>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</si>
  <si>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</si>
  <si>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</si>
  <si>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</si>
  <si>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</si>
  <si>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</si>
  <si>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</si>
  <si>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</si>
  <si>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</si>
  <si>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</si>
  <si>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</si>
  <si>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</si>
  <si>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</si>
  <si>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</si>
  <si>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</si>
  <si>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</si>
  <si>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</si>
  <si>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</si>
  <si>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</si>
  <si>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</si>
  <si>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</si>
  <si>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</si>
  <si>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</si>
  <si>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</si>
  <si>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</si>
  <si>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</si>
  <si>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</si>
  <si>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</si>
  <si>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</si>
  <si>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</si>
  <si>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</si>
  <si>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</si>
  <si>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</si>
  <si>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</si>
  <si>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</si>
  <si>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</si>
  <si>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</si>
  <si>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</si>
  <si>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</si>
  <si>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</si>
  <si>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</si>
  <si>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</si>
  <si>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</si>
  <si>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</si>
  <si>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</si>
  <si>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</si>
  <si>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</si>
  <si>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</si>
  <si>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</si>
  <si>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</si>
  <si>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</si>
  <si>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</si>
  <si>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</si>
  <si>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</si>
  <si>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</si>
  <si>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</si>
  <si>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</si>
  <si>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</si>
  <si>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</si>
  <si>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</si>
  <si>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</si>
  <si>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</si>
  <si>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</si>
  <si>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</si>
  <si>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</si>
  <si>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</si>
  <si>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</si>
  <si>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</si>
  <si>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</si>
  <si>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</si>
  <si>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</si>
  <si>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</si>
  <si>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</si>
  <si>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</si>
  <si>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</si>
  <si>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</si>
  <si>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</si>
  <si>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</si>
  <si>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</si>
  <si>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</si>
  <si>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</si>
  <si>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</si>
  <si>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</si>
  <si>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</si>
  <si>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</si>
  <si>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</si>
  <si>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</si>
  <si>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</si>
  <si>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</si>
  <si>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</si>
  <si>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</si>
  <si>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</si>
  <si>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</si>
  <si>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</si>
  <si>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</si>
  <si>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</si>
  <si>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</si>
  <si>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</si>
  <si>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</si>
  <si>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</si>
  <si>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</si>
  <si>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</si>
  <si>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</si>
  <si>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</si>
  <si>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</si>
  <si>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</si>
  <si>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</si>
  <si>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</si>
  <si>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</si>
  <si>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</si>
  <si>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</si>
  <si>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</si>
  <si>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</si>
  <si>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</si>
  <si>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</si>
  <si>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</si>
  <si>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</si>
  <si>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</si>
  <si>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</si>
  <si>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</si>
  <si>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</si>
  <si>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</si>
  <si>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</si>
  <si>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</si>
  <si>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</si>
  <si>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</si>
  <si>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</si>
  <si>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</si>
  <si>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</si>
  <si>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</si>
  <si>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</si>
  <si>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</si>
  <si>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</si>
  <si>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</si>
  <si>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</si>
  <si>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</si>
  <si>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</si>
  <si>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</si>
  <si>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</si>
  <si>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</si>
  <si>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</si>
  <si>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</si>
  <si>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</si>
  <si>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</si>
  <si>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</si>
  <si>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</si>
  <si>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</si>
  <si>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</si>
  <si>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</si>
  <si>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</si>
  <si>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</si>
  <si>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</si>
  <si>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</si>
  <si>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</si>
  <si>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</si>
  <si>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</si>
  <si>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</si>
  <si>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</si>
  <si>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</si>
  <si>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</si>
  <si>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</si>
  <si>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</si>
  <si>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</si>
  <si>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</si>
  <si>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</si>
  <si>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</si>
  <si>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</si>
  <si>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</si>
  <si>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</si>
  <si>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</si>
  <si>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</si>
  <si>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</si>
  <si>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</si>
  <si>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</si>
  <si>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</si>
  <si>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</si>
  <si>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</si>
  <si>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</si>
  <si>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</si>
  <si>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</si>
  <si>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</si>
  <si>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</si>
  <si>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</si>
  <si>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</si>
  <si>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</si>
  <si>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</si>
  <si>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</si>
  <si>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</si>
  <si>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</si>
  <si>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</si>
  <si>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</si>
  <si>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</si>
  <si>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</si>
  <si>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</si>
  <si>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</si>
  <si>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</si>
  <si>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</si>
  <si>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</si>
  <si>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</si>
  <si>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</si>
  <si>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</si>
  <si>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</si>
  <si>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</si>
  <si>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</si>
  <si>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</si>
  <si>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</si>
  <si>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</si>
  <si>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</si>
  <si>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</si>
  <si>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</si>
  <si>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</si>
  <si>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</si>
  <si>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</si>
  <si>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</si>
  <si>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</si>
  <si>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</si>
  <si>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</si>
  <si>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</si>
  <si>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</si>
  <si>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</si>
  <si>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</si>
  <si>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</si>
  <si>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</si>
  <si>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</si>
  <si>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</si>
  <si>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</si>
  <si>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</si>
  <si>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</si>
  <si>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</si>
  <si>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</si>
  <si>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</si>
  <si>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</si>
  <si>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</si>
  <si>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</si>
  <si>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</si>
  <si>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</si>
  <si>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</si>
  <si>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</si>
  <si>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</si>
  <si>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</si>
  <si>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</si>
  <si>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</si>
  <si>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</si>
  <si>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</si>
  <si>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</si>
  <si>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</si>
  <si>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</si>
  <si>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</si>
  <si>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</si>
  <si>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</si>
  <si>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</si>
  <si>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</si>
  <si>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</si>
  <si>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</si>
  <si>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</si>
  <si>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</si>
  <si>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</si>
  <si>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</si>
  <si>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</si>
  <si>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</si>
  <si>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</si>
  <si>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</si>
  <si>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</si>
  <si>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</si>
  <si>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</si>
  <si>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</si>
  <si>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</si>
  <si>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</si>
  <si>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</si>
  <si>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</si>
  <si>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</si>
  <si>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</si>
  <si>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</si>
  <si>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</si>
  <si>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</si>
  <si>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</si>
  <si>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</si>
  <si>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</si>
  <si>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</si>
  <si>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</si>
  <si>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</si>
  <si>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</si>
  <si>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</si>
  <si>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</si>
  <si>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</si>
  <si>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</si>
  <si>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</si>
  <si>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</si>
  <si>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</si>
  <si>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</si>
  <si>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</si>
  <si>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</si>
  <si>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</si>
  <si>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</si>
  <si>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</si>
  <si>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</si>
  <si>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</si>
  <si>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</si>
  <si>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</si>
  <si>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</si>
  <si>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</si>
  <si>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</si>
  <si>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</si>
  <si>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</si>
  <si>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</si>
  <si>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</si>
  <si>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</si>
  <si>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</si>
  <si>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</si>
  <si>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</si>
  <si>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</si>
  <si>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</si>
  <si>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</si>
  <si>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</si>
  <si>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</si>
  <si>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</si>
  <si>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</si>
  <si>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</si>
  <si>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</si>
  <si>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</si>
  <si>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</si>
  <si>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</si>
  <si>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</si>
  <si>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</si>
  <si>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</si>
  <si>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</si>
  <si>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</si>
  <si>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</si>
  <si>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</si>
  <si>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</si>
  <si>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</si>
  <si>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</si>
  <si>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</si>
  <si>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</si>
  <si>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</si>
  <si>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</si>
  <si>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</si>
  <si>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</si>
  <si>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</si>
  <si>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</si>
  <si>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</si>
  <si>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</si>
  <si>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</si>
  <si>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</si>
  <si>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</si>
  <si>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</si>
  <si>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</si>
  <si>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</si>
  <si>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</si>
  <si>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</si>
  <si>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</si>
  <si>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</si>
  <si>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</si>
  <si>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</si>
  <si>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</si>
  <si>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</si>
  <si>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</si>
  <si>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</si>
  <si>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</si>
  <si>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</si>
  <si>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</si>
  <si>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</si>
  <si>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</si>
  <si>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</si>
  <si>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</si>
  <si>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</si>
  <si>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</si>
  <si>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</si>
  <si>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</si>
  <si>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</si>
  <si>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</si>
  <si>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</si>
  <si>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</si>
  <si>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</si>
  <si>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</si>
  <si>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</si>
  <si>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</si>
  <si>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</si>
  <si>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</si>
  <si>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</si>
  <si>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</si>
  <si>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</si>
  <si>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</si>
  <si>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</si>
  <si>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</si>
  <si>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</si>
  <si>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</si>
  <si>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</si>
  <si>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</si>
  <si>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</si>
  <si>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</si>
  <si>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</si>
  <si>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</si>
  <si>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</si>
  <si>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</si>
  <si>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</si>
  <si>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</si>
  <si>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</si>
  <si>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</si>
  <si>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</si>
  <si>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</si>
  <si>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</si>
  <si>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</si>
  <si>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</si>
  <si>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</si>
  <si>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</si>
  <si>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</si>
  <si>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</si>
  <si>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</si>
  <si>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</si>
  <si>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</si>
  <si>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</si>
  <si>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</si>
  <si>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</si>
  <si>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</si>
  <si>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</si>
  <si>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</si>
  <si>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</si>
  <si>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</si>
  <si>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</si>
  <si>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</si>
  <si>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</si>
  <si>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</si>
  <si>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</si>
  <si>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</si>
  <si>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</si>
  <si>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</si>
  <si>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</si>
  <si>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</si>
  <si>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</si>
  <si>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</si>
  <si>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</si>
  <si>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</si>
  <si>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</si>
  <si>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</si>
  <si>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</si>
  <si>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</si>
  <si>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</si>
  <si>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</si>
  <si>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</si>
  <si>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</si>
  <si>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</si>
  <si>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</si>
  <si>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</si>
  <si>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</si>
  <si>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</si>
  <si>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</si>
  <si>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</si>
  <si>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</si>
  <si>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</si>
  <si>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</si>
  <si>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</si>
  <si>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</si>
  <si>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</si>
  <si>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</si>
  <si>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</si>
  <si>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</si>
  <si>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</si>
  <si>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</si>
  <si>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</si>
  <si>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</si>
  <si>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</si>
  <si>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</si>
  <si>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</si>
  <si>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</si>
  <si>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</si>
  <si>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</si>
  <si>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</si>
  <si>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</si>
  <si>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</si>
  <si>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</si>
  <si>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</si>
  <si>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</si>
  <si>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</si>
  <si>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</si>
  <si>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</si>
  <si>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</si>
  <si>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</si>
  <si>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</si>
  <si>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</si>
  <si>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</si>
  <si>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</si>
  <si>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</si>
  <si>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</si>
  <si>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</si>
  <si>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</si>
  <si>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</si>
  <si>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</si>
  <si>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</si>
  <si>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</si>
  <si>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</si>
  <si>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</si>
  <si>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</si>
  <si>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</si>
  <si>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</si>
  <si>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</si>
  <si>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</si>
  <si>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</si>
  <si>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</si>
  <si>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</si>
  <si>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</si>
  <si>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</si>
  <si>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</si>
  <si>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</si>
  <si>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</si>
  <si>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</si>
  <si>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</si>
  <si>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</si>
  <si>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</si>
  <si>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</si>
  <si>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</si>
  <si>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</si>
  <si>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</si>
  <si>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</si>
  <si>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</si>
  <si>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</si>
  <si>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</si>
  <si>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</si>
  <si>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</si>
  <si>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</si>
  <si>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</si>
  <si>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</si>
  <si>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</si>
  <si>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</si>
  <si>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</si>
  <si>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</si>
  <si>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</si>
  <si>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</si>
  <si>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</si>
  <si>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</si>
  <si>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</si>
  <si>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</si>
  <si>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</si>
  <si>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</si>
  <si>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</si>
  <si>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</si>
  <si>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</si>
  <si>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</si>
  <si>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</si>
  <si>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</si>
  <si>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</si>
  <si>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</si>
  <si>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</si>
  <si>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</si>
  <si>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</si>
  <si>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</si>
  <si>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</si>
  <si>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</si>
  <si>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</si>
  <si>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</si>
  <si>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</si>
  <si>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</si>
  <si>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</si>
  <si>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</si>
  <si>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</si>
  <si>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</si>
  <si>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</si>
  <si>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</si>
  <si>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</si>
  <si>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</si>
  <si>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</si>
  <si>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</si>
  <si>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</si>
  <si>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</si>
  <si>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</si>
  <si>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</si>
  <si>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</si>
  <si>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</si>
  <si>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</si>
  <si>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</si>
  <si>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</si>
  <si>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</si>
  <si>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</si>
  <si>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</si>
  <si>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</si>
  <si>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</si>
  <si>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</si>
  <si>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</si>
  <si>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</si>
  <si>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</si>
  <si>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</si>
  <si>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</si>
  <si>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</si>
  <si>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</si>
  <si>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</si>
  <si>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</si>
  <si>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</si>
  <si>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</si>
  <si>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</si>
  <si>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</si>
  <si>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</si>
  <si>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</si>
  <si>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</si>
  <si>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</si>
  <si>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</si>
  <si>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</si>
  <si>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</si>
  <si>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</si>
  <si>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</si>
  <si>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</si>
  <si>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</si>
  <si>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</si>
  <si>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</si>
  <si>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</si>
  <si>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</si>
  <si>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</si>
  <si>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</si>
  <si>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</si>
  <si>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</si>
  <si>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</si>
  <si>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</si>
  <si>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</si>
  <si>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</si>
  <si>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</si>
  <si>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</si>
  <si>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</si>
  <si>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</si>
  <si>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</si>
  <si>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</si>
  <si>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</si>
  <si>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</si>
  <si>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</si>
  <si>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</si>
  <si>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</si>
  <si>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</si>
  <si>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</si>
  <si>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</si>
  <si>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</si>
  <si>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</si>
  <si>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</si>
  <si>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</si>
  <si>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</si>
  <si>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</si>
  <si>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</si>
  <si>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</si>
  <si>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</si>
  <si>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</si>
  <si>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</si>
  <si>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</si>
  <si>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</si>
  <si>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</si>
  <si>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</si>
  <si>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</si>
  <si>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</si>
  <si>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</si>
  <si>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</si>
  <si>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</si>
  <si>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</si>
  <si>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</si>
  <si>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</si>
  <si>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</si>
  <si>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</si>
  <si>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</si>
  <si>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</si>
  <si>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</si>
  <si>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</si>
  <si>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</si>
  <si>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</si>
  <si>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</si>
  <si>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</si>
  <si>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</si>
  <si>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</si>
  <si>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</si>
  <si>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</si>
  <si>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</si>
  <si>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</si>
  <si>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</si>
  <si>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</si>
  <si>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</si>
  <si>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</si>
  <si>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</si>
  <si>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</si>
  <si>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</si>
  <si>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</si>
  <si>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</si>
  <si>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</si>
  <si>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</si>
  <si>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</si>
  <si>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</si>
  <si>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</si>
  <si>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</si>
  <si>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</si>
  <si>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</si>
  <si>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</si>
  <si>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</si>
  <si>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</si>
  <si>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</si>
  <si>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</si>
  <si>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</si>
  <si>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</si>
  <si>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</si>
  <si>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</si>
  <si>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</si>
  <si>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</si>
  <si>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</si>
  <si>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</si>
  <si>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</si>
  <si>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</si>
  <si>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</si>
  <si>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</si>
  <si>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</si>
  <si>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</si>
  <si>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</si>
  <si>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</si>
  <si>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</si>
  <si>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</si>
  <si>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</si>
  <si>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</si>
  <si>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</si>
  <si>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</si>
  <si>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</si>
  <si>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</si>
  <si>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</si>
  <si>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</si>
  <si>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</si>
  <si>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</si>
  <si>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</si>
  <si>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</si>
  <si>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</si>
  <si>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</si>
  <si>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</si>
  <si>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</si>
  <si>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</si>
  <si>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</si>
  <si>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</si>
  <si>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</si>
  <si>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</si>
  <si>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</si>
  <si>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</si>
  <si>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</si>
  <si>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</si>
  <si>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</si>
  <si>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</si>
  <si>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</si>
  <si>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</si>
  <si>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</si>
  <si>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</si>
  <si>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</si>
  <si>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</si>
  <si>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</si>
  <si>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</si>
  <si>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</si>
  <si>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</si>
  <si>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</si>
  <si>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</si>
  <si>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</si>
  <si>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</si>
  <si>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</si>
  <si>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</si>
  <si>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</si>
  <si>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</si>
  <si>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</si>
  <si>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</si>
  <si>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</si>
  <si>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</si>
  <si>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</si>
  <si>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</si>
  <si>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</si>
  <si>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</si>
  <si>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</si>
  <si>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</si>
  <si>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</si>
  <si>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</si>
  <si>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</si>
  <si>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</si>
  <si>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</si>
  <si>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</si>
  <si>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</si>
  <si>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</si>
  <si>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</si>
  <si>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</si>
  <si>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</si>
  <si>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</si>
  <si>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</si>
  <si>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</si>
  <si>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</si>
  <si>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</si>
  <si>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</si>
  <si>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</si>
  <si>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</si>
  <si>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</si>
  <si>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</si>
  <si>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</si>
  <si>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</si>
  <si>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</si>
  <si>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</si>
  <si>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</si>
  <si>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</si>
  <si>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</si>
  <si>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</si>
  <si>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</si>
  <si>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</si>
  <si>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</si>
  <si>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</si>
  <si>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</si>
  <si>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</si>
  <si>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</si>
  <si>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</si>
  <si>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</si>
  <si>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</si>
  <si>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</si>
  <si>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</si>
  <si>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</si>
  <si>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</si>
  <si>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</si>
  <si>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</si>
  <si>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</si>
  <si>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</si>
  <si>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</si>
  <si>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</si>
  <si>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</si>
  <si>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</si>
  <si>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</si>
  <si>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</si>
  <si>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</si>
  <si>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</si>
  <si>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</si>
  <si>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</si>
  <si>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</si>
  <si>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</si>
  <si>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</si>
  <si>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</si>
  <si>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</si>
  <si>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</si>
  <si>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</si>
  <si>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</si>
  <si>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</si>
  <si>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</si>
  <si>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</si>
  <si>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</si>
  <si>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</si>
  <si>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</si>
  <si>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</si>
  <si>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</si>
  <si>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</si>
  <si>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</si>
  <si>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</si>
  <si>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</si>
  <si>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</si>
  <si>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</si>
  <si>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</si>
  <si>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</si>
  <si>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</si>
  <si>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</si>
  <si>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</si>
  <si>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</si>
  <si>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</si>
  <si>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</si>
  <si>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</si>
  <si>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</si>
  <si>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</si>
  <si>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</si>
  <si>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</si>
  <si>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</si>
  <si>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</si>
  <si>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</si>
  <si>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</si>
  <si>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</si>
  <si>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</si>
  <si>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</si>
  <si>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</si>
  <si>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</si>
  <si>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</si>
  <si>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</si>
  <si>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</si>
  <si>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</si>
  <si>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</si>
  <si>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</si>
  <si>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</si>
  <si>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</si>
  <si>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</si>
  <si>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</si>
  <si>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</si>
  <si>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</si>
  <si>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</si>
  <si>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</si>
  <si>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</si>
  <si>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</si>
  <si>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</si>
  <si>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</si>
  <si>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</si>
  <si>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</si>
  <si>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</si>
  <si>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</si>
  <si>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</si>
  <si>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</si>
  <si>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</si>
  <si>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</si>
  <si>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</si>
  <si>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</si>
  <si>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</si>
  <si>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</si>
  <si>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</si>
  <si>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</si>
  <si>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</si>
  <si>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</si>
  <si>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</si>
  <si>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</si>
  <si>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</si>
  <si>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</si>
  <si>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</si>
  <si>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</si>
  <si>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</si>
  <si>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</si>
  <si>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</si>
  <si>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</si>
  <si>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</si>
  <si>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</si>
  <si>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</si>
  <si>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</si>
  <si>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</si>
  <si>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</si>
  <si>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</si>
  <si>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</si>
  <si>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</si>
  <si>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</si>
  <si>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</si>
  <si>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</si>
  <si>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</si>
  <si>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</si>
  <si>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</si>
  <si>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</si>
  <si>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</si>
  <si>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</si>
  <si>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</si>
  <si>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</si>
  <si>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</si>
  <si>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</si>
  <si>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</si>
  <si>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</si>
  <si>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</si>
  <si>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</si>
  <si>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</si>
  <si>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</si>
  <si>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</si>
  <si>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</si>
  <si>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</si>
  <si>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</si>
  <si>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</si>
  <si>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</si>
  <si>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</si>
  <si>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</si>
  <si>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</si>
  <si>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</si>
  <si>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</si>
  <si>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</si>
  <si>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</si>
  <si>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</si>
  <si>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</si>
  <si>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</si>
  <si>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</si>
  <si>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</si>
  <si>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</si>
  <si>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</si>
  <si>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</si>
  <si>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</si>
  <si>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</si>
  <si>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</si>
  <si>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</si>
  <si>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</si>
  <si>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</si>
  <si>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</si>
  <si>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</si>
  <si>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</si>
  <si>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</si>
  <si>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</si>
  <si>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</si>
  <si>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</si>
  <si>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</si>
  <si>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</si>
  <si>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</si>
  <si>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</si>
  <si>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</si>
  <si>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</si>
  <si>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</si>
  <si>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</si>
  <si>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</si>
  <si>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</si>
  <si>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</si>
  <si>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</si>
  <si>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</si>
  <si>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</si>
  <si>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</si>
  <si>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</si>
  <si>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</si>
  <si>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</si>
  <si>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</si>
  <si>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</si>
  <si>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</si>
  <si>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</si>
  <si>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</si>
  <si>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</si>
  <si>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</si>
  <si>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</si>
  <si>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</si>
  <si>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</si>
  <si>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</si>
  <si>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</si>
  <si>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</si>
  <si>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</si>
  <si>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</si>
  <si>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</si>
  <si>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</si>
  <si>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</si>
  <si>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</si>
  <si>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</si>
  <si>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</si>
  <si>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</si>
  <si>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</si>
  <si>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</si>
  <si>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</si>
  <si>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</si>
  <si>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</si>
  <si>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</si>
  <si>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</si>
  <si>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</si>
  <si>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</si>
  <si>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</si>
  <si>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</si>
  <si>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</si>
  <si>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</si>
  <si>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</si>
  <si>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</si>
  <si>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</si>
  <si>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</si>
  <si>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</si>
  <si>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</si>
  <si>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</si>
  <si>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</si>
  <si>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</si>
  <si>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</si>
  <si>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</si>
  <si>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</si>
  <si>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</si>
  <si>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</si>
  <si>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</si>
  <si>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</si>
  <si>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</si>
  <si>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</si>
  <si>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</si>
  <si>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</si>
  <si>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</si>
  <si>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</si>
  <si>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</si>
  <si>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</si>
  <si>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</si>
  <si>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</si>
  <si>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</si>
  <si>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</si>
  <si>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</si>
  <si>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</si>
  <si>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</si>
  <si>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</si>
  <si>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</si>
  <si>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</si>
  <si>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</si>
  <si>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</si>
  <si>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</si>
  <si>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</si>
  <si>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</si>
  <si>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</si>
  <si>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</si>
  <si>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</si>
  <si>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</si>
  <si>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</si>
  <si>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</si>
  <si>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</si>
  <si>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</si>
  <si>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</si>
  <si>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</si>
  <si>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</si>
  <si>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</si>
  <si>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</si>
  <si>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</si>
  <si>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</si>
  <si>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</si>
  <si>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</si>
  <si>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</si>
  <si>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</si>
  <si>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</si>
  <si>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</si>
  <si>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</si>
  <si>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</si>
  <si>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</si>
  <si>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</si>
  <si>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</si>
  <si>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</si>
  <si>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</si>
  <si>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</si>
  <si>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</si>
  <si>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</si>
  <si>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</si>
  <si>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</si>
  <si>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</si>
  <si>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</si>
  <si>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</si>
  <si>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</si>
  <si>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</si>
  <si>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</si>
  <si>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</si>
  <si>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</si>
  <si>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</si>
  <si>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</si>
  <si>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</si>
  <si>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</si>
  <si>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</si>
  <si>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</si>
  <si>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</si>
  <si>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</si>
  <si>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</si>
  <si>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</si>
  <si>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</si>
  <si>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</si>
  <si>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</si>
  <si>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</si>
  <si>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</si>
  <si>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</si>
  <si>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</si>
  <si>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</si>
  <si>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</si>
  <si>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</si>
  <si>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</si>
  <si>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</si>
  <si>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</si>
  <si>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</si>
  <si>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</si>
  <si>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</si>
  <si>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</si>
  <si>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</si>
  <si>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</si>
  <si>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</si>
  <si>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</si>
  <si>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</si>
  <si>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</si>
  <si>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</si>
  <si>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</si>
  <si>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</si>
  <si>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</si>
  <si>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</si>
  <si>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</si>
  <si>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</si>
  <si>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</si>
  <si>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</si>
  <si>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</si>
  <si>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</si>
  <si>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</si>
  <si>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</si>
  <si>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</si>
  <si>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</si>
  <si>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</si>
  <si>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</si>
  <si>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</si>
  <si>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</si>
  <si>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</si>
  <si>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</si>
  <si>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</si>
  <si>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</si>
  <si>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</si>
  <si>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</si>
  <si>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</si>
  <si>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</si>
  <si>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</si>
  <si>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</si>
  <si>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</si>
  <si>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</si>
  <si>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</si>
  <si>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</si>
  <si>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</si>
  <si>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</si>
  <si>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</si>
  <si>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</si>
  <si>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</si>
  <si>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</si>
  <si>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</si>
  <si>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</si>
  <si>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</si>
  <si>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</si>
  <si>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</si>
  <si>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</si>
  <si>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</si>
  <si>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</si>
  <si>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</si>
  <si>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</si>
  <si>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</si>
  <si>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</si>
  <si>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</si>
  <si>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</si>
  <si>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</si>
  <si>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</si>
  <si>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</si>
  <si>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</si>
  <si>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</si>
  <si>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</si>
  <si>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</si>
  <si>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</si>
  <si>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</si>
  <si>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</si>
  <si>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</si>
  <si>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</si>
  <si>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</si>
  <si>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</si>
  <si>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</si>
  <si>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</si>
  <si>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</si>
  <si>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</si>
  <si>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</si>
  <si>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</si>
  <si>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</si>
  <si>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</si>
  <si>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</si>
  <si>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</si>
  <si>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</si>
  <si>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</si>
  <si>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</si>
  <si>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</si>
  <si>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</si>
  <si>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</si>
  <si>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</si>
  <si>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</si>
  <si>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</si>
  <si>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</si>
  <si>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</si>
  <si>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</si>
  <si>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</si>
  <si>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</si>
  <si>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</si>
  <si>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</si>
  <si>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</si>
  <si>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</si>
  <si>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</si>
  <si>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</si>
  <si>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</si>
  <si>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</si>
  <si>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</si>
  <si>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</si>
  <si>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</si>
  <si>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</si>
  <si>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</si>
  <si>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</si>
  <si>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</si>
  <si>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</si>
  <si>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</si>
  <si>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</si>
  <si>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</si>
  <si>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</si>
  <si>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</si>
  <si>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</si>
  <si>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</si>
  <si>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</si>
  <si>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</si>
  <si>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</si>
  <si>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</si>
  <si>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</si>
  <si>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</si>
  <si>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</si>
  <si>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</si>
  <si>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</si>
  <si>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</si>
  <si>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</si>
  <si>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</si>
  <si>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</si>
  <si>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</si>
  <si>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</si>
  <si>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</si>
  <si>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</si>
  <si>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</si>
  <si>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</si>
  <si>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</si>
  <si>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</si>
  <si>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</si>
  <si>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</si>
  <si>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</si>
  <si>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</si>
  <si>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</si>
  <si>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</si>
  <si>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</si>
  <si>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</si>
  <si>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</si>
  <si>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</si>
  <si>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</si>
  <si>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</si>
  <si>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</si>
  <si>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</si>
  <si>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</si>
  <si>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</si>
  <si>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</si>
  <si>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</si>
  <si>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</si>
  <si>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</si>
  <si>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</si>
  <si>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</si>
  <si>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</si>
  <si>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</si>
  <si>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</si>
  <si>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</si>
  <si>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</si>
  <si>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</si>
  <si>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</si>
  <si>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</si>
  <si>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</si>
  <si>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</si>
  <si>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</si>
  <si>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</si>
  <si>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</si>
  <si>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</si>
  <si>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</si>
  <si>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</si>
  <si>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</si>
  <si>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</si>
  <si>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</si>
  <si>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</si>
  <si>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</si>
  <si>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</si>
  <si>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</si>
  <si>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</si>
  <si>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</si>
  <si>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</si>
  <si>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</si>
  <si>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</si>
  <si>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</si>
  <si>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</si>
  <si>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</si>
  <si>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</si>
  <si>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</si>
  <si>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</si>
  <si>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</si>
  <si>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</si>
  <si>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</si>
  <si>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</si>
  <si>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</si>
  <si>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</si>
  <si>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</si>
  <si>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</si>
  <si>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</si>
  <si>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</si>
  <si>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</si>
  <si>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</si>
  <si>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</si>
  <si>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</si>
  <si>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</si>
  <si>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</si>
  <si>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</si>
  <si>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</si>
  <si>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</si>
  <si>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</si>
  <si>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</si>
  <si>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</si>
  <si>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</si>
  <si>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</si>
  <si>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</si>
  <si>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</si>
  <si>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</si>
  <si>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</si>
  <si>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</si>
  <si>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</si>
  <si>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</si>
  <si>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</si>
  <si>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</si>
  <si>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</si>
  <si>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</si>
  <si>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</si>
  <si>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</si>
  <si>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</si>
  <si>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</si>
  <si>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</si>
  <si>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</si>
  <si>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</si>
  <si>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</si>
  <si>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</si>
  <si>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</si>
  <si>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</si>
  <si>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</si>
  <si>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</si>
  <si>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</si>
  <si>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</si>
  <si>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</si>
  <si>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</si>
  <si>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</si>
  <si>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</si>
  <si>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</si>
  <si>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</si>
  <si>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</si>
  <si>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</si>
  <si>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</si>
  <si>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</si>
  <si>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</si>
  <si>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</si>
  <si>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</si>
  <si>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</si>
  <si>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</si>
  <si>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</si>
  <si>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</si>
  <si>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</si>
  <si>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</si>
  <si>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</si>
  <si>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</si>
  <si>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</si>
  <si>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</si>
  <si>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</si>
  <si>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</si>
  <si>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</si>
  <si>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</si>
  <si>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</si>
  <si>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</si>
  <si>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</si>
  <si>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</si>
  <si>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</si>
  <si>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</si>
  <si>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</si>
  <si>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</si>
  <si>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</si>
  <si>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</si>
  <si>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</si>
  <si>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</si>
  <si>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</si>
  <si>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</si>
  <si>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</si>
  <si>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</si>
  <si>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</si>
  <si>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</si>
  <si>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</si>
  <si>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</si>
  <si>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</si>
  <si>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</si>
  <si>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</si>
  <si>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</si>
  <si>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</si>
  <si>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</si>
  <si>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</si>
  <si>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</si>
  <si>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</si>
  <si>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</si>
  <si>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</si>
  <si>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</si>
  <si>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</si>
  <si>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</si>
  <si>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</si>
  <si>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</si>
  <si>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</si>
  <si>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</si>
  <si>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</si>
  <si>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</si>
  <si>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</si>
  <si>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</si>
  <si>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</si>
  <si>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</si>
  <si>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</si>
  <si>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</si>
  <si>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</si>
  <si>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</si>
  <si>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</si>
  <si>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</si>
  <si>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</si>
  <si>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</si>
  <si>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</si>
  <si>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</si>
  <si>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</si>
  <si>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</si>
  <si>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</si>
  <si>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</si>
  <si>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</si>
  <si>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</si>
  <si>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</si>
  <si>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</si>
  <si>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</si>
  <si>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</si>
  <si>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</si>
  <si>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</si>
  <si>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</si>
  <si>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</si>
  <si>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</si>
  <si>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</si>
  <si>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</si>
  <si>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</si>
  <si>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</si>
  <si>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</si>
  <si>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</si>
  <si>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</si>
  <si>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</si>
  <si>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</si>
  <si>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</si>
  <si>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</si>
  <si>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</si>
  <si>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</si>
  <si>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</si>
  <si>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</si>
  <si>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</si>
  <si>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</si>
  <si>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</si>
  <si>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</si>
  <si>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</si>
  <si>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</si>
  <si>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</si>
  <si>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</si>
  <si>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</si>
  <si>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</si>
  <si>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</si>
  <si>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</si>
  <si>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</si>
  <si>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</si>
  <si>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</si>
  <si>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</si>
  <si>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</si>
  <si>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</si>
  <si>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</si>
  <si>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</si>
  <si>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</si>
  <si>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</si>
  <si>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</si>
  <si>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</si>
  <si>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</si>
  <si>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</si>
  <si>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</si>
  <si>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</si>
  <si>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</si>
  <si>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</si>
  <si>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</si>
  <si>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</si>
  <si>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</si>
  <si>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</si>
  <si>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</si>
  <si>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</si>
  <si>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</si>
  <si>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</si>
  <si>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</si>
  <si>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</si>
  <si>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</si>
  <si>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</si>
  <si>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</si>
  <si>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</si>
  <si>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</si>
  <si>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</si>
  <si>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</si>
  <si>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</si>
  <si>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</si>
  <si>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</si>
  <si>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</si>
  <si>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</si>
  <si>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</si>
  <si>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</si>
  <si>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</si>
  <si>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</si>
  <si>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</si>
  <si>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</si>
  <si>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</si>
  <si>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</si>
  <si>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</si>
  <si>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</si>
  <si>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</si>
  <si>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</si>
  <si>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</si>
  <si>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</si>
  <si>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</si>
  <si>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</si>
  <si>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</si>
  <si>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</si>
  <si>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</si>
  <si>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</si>
  <si>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</si>
  <si>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</si>
  <si>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</si>
  <si>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</si>
  <si>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</si>
  <si>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</si>
  <si>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</si>
  <si>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</si>
  <si>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</si>
  <si>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</si>
  <si>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</si>
  <si>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</si>
  <si>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</si>
  <si>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</si>
  <si>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</si>
  <si>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</si>
  <si>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</si>
  <si>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</si>
  <si>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</si>
  <si>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</si>
  <si>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</si>
  <si>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</si>
  <si>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</si>
  <si>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</si>
  <si>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</si>
  <si>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</si>
  <si>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</si>
  <si>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</si>
  <si>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</si>
  <si>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</si>
  <si>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</si>
  <si>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</si>
  <si>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</si>
  <si>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</si>
  <si>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</si>
  <si>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</si>
  <si>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</si>
  <si>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</si>
  <si>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</si>
  <si>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</si>
  <si>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</si>
  <si>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</si>
  <si>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</si>
  <si>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</si>
  <si>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</si>
  <si>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</si>
  <si>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</si>
  <si>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</si>
  <si>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</si>
  <si>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</si>
  <si>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</si>
  <si>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</si>
  <si>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</si>
  <si>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</si>
  <si>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</si>
  <si>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</si>
  <si>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</si>
  <si>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</si>
  <si>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</si>
  <si>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</si>
  <si>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</si>
  <si>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</si>
  <si>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</si>
  <si>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</si>
  <si>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</si>
  <si>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</si>
  <si>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</si>
  <si>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</si>
  <si>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</si>
  <si>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</si>
  <si>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</si>
  <si>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</si>
  <si>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</si>
  <si>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</si>
  <si>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</si>
  <si>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</si>
  <si>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</si>
  <si>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</si>
  <si>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</si>
  <si>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</si>
  <si>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</si>
  <si>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</si>
  <si>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</si>
  <si>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</si>
  <si>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</si>
  <si>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</si>
  <si>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</si>
  <si>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</si>
  <si>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</si>
  <si>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</si>
  <si>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</si>
  <si>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</si>
  <si>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</si>
  <si>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</si>
  <si>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</si>
  <si>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</si>
  <si>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</si>
  <si>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</si>
  <si>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</si>
  <si>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</si>
  <si>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</si>
  <si>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</si>
  <si>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</si>
  <si>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</si>
  <si>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</si>
  <si>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</si>
  <si>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</si>
  <si>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</si>
  <si>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</si>
  <si>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</si>
  <si>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</si>
  <si>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</si>
  <si>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</si>
  <si>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</si>
  <si>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</si>
  <si>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</si>
  <si>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</si>
  <si>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</si>
  <si>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</si>
  <si>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</si>
  <si>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</si>
  <si>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</si>
  <si>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</si>
  <si>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</si>
  <si>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</si>
  <si>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</si>
  <si>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</si>
  <si>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</si>
  <si>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</si>
  <si>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</si>
  <si>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</si>
  <si>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</si>
  <si>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</si>
  <si>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</si>
  <si>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</si>
  <si>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</si>
  <si>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</si>
  <si>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</si>
  <si>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</si>
  <si>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</si>
  <si>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</si>
  <si>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</si>
  <si>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</si>
  <si>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</si>
  <si>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</si>
  <si>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</si>
  <si>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</si>
  <si>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</si>
  <si>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</si>
  <si>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</si>
  <si>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</si>
  <si>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</si>
  <si>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</si>
  <si>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</si>
  <si>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</si>
  <si>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</si>
  <si>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</si>
  <si>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</si>
  <si>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</si>
  <si>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</si>
  <si>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</si>
  <si>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</si>
  <si>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</si>
  <si>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</si>
  <si>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</si>
  <si>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</si>
  <si>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</si>
  <si>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</si>
  <si>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</si>
  <si>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</si>
  <si>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</si>
  <si>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</si>
  <si>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</si>
  <si>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</si>
  <si>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</si>
  <si>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</si>
  <si>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</si>
  <si>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</si>
  <si>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</si>
  <si>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</si>
  <si>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</si>
  <si>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</si>
  <si>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</si>
  <si>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</si>
  <si>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</si>
  <si>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</si>
  <si>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</si>
  <si>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</si>
  <si>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</si>
  <si>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</si>
  <si>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</si>
  <si>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</si>
  <si>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</si>
  <si>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</si>
  <si>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</si>
  <si>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</si>
  <si>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</si>
  <si>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</si>
  <si>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</si>
  <si>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</si>
  <si>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</si>
  <si>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</si>
  <si>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</si>
  <si>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</si>
  <si>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</si>
  <si>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</si>
  <si>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</si>
  <si>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</si>
  <si>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</si>
  <si>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</si>
  <si>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</si>
  <si>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</si>
  <si>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</si>
  <si>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</si>
  <si>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</si>
  <si>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</si>
  <si>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</si>
  <si>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</si>
  <si>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</si>
  <si>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</si>
  <si>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</si>
  <si>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</si>
  <si>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</si>
  <si>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</si>
  <si>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</si>
  <si>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</si>
  <si>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</si>
  <si>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</si>
  <si>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</si>
  <si>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</si>
  <si>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</si>
  <si>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</si>
  <si>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</si>
  <si>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</si>
  <si>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</si>
  <si>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</si>
  <si>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</si>
  <si>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</si>
  <si>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</si>
  <si>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</si>
  <si>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</si>
  <si>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</si>
  <si>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</si>
  <si>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</si>
  <si>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</si>
  <si>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</si>
  <si>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</si>
  <si>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</si>
  <si>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</si>
  <si>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</si>
  <si>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</si>
  <si>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</si>
  <si>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</si>
  <si>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</si>
  <si>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</si>
  <si>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</si>
  <si>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</si>
  <si>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</si>
  <si>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</si>
  <si>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</si>
  <si>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</si>
  <si>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</si>
  <si>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</si>
  <si>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</si>
  <si>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</si>
  <si>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</si>
  <si>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</si>
  <si>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</si>
  <si>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</si>
  <si>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</si>
  <si>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</si>
  <si>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</si>
  <si>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</si>
  <si>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</si>
  <si>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</si>
  <si>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</si>
  <si>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</si>
  <si>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</si>
  <si>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</si>
  <si>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</si>
  <si>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</si>
  <si>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</si>
  <si>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</si>
  <si>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</si>
  <si>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</si>
  <si>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</si>
  <si>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</si>
  <si>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</si>
  <si>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</si>
  <si>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</si>
  <si>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</si>
  <si>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</si>
  <si>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</si>
  <si>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</si>
  <si>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</si>
  <si>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</si>
  <si>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</si>
  <si>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</si>
  <si>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</si>
  <si>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</si>
  <si>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</si>
  <si>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</si>
  <si>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</si>
  <si>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</si>
  <si>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</si>
  <si>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</si>
  <si>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</si>
  <si>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</si>
  <si>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</si>
  <si>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</si>
  <si>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</si>
  <si>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</si>
  <si>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</si>
  <si>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</si>
  <si>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</si>
  <si>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</si>
  <si>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</si>
  <si>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</si>
  <si>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</si>
  <si>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</si>
  <si>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</si>
  <si>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</si>
  <si>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</si>
  <si>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</si>
  <si>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</si>
  <si>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</si>
  <si>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</si>
  <si>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</si>
  <si>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</si>
  <si>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</si>
  <si>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</si>
  <si>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</si>
  <si>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</si>
  <si>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</si>
  <si>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</si>
  <si>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</si>
  <si>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</si>
  <si>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</si>
  <si>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</si>
  <si>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</si>
  <si>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</si>
  <si>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</si>
  <si>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</si>
  <si>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</si>
  <si>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</si>
  <si>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</si>
  <si>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</si>
  <si>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</si>
  <si>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</si>
  <si>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</si>
  <si>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</si>
  <si>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</si>
  <si>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</si>
  <si>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</si>
  <si>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</si>
  <si>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</si>
  <si>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</si>
  <si>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</si>
  <si>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</si>
  <si>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</si>
  <si>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</si>
  <si>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</si>
  <si>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</si>
  <si>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</si>
  <si>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</si>
  <si>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</si>
  <si>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</si>
  <si>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</si>
  <si>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</si>
  <si>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</si>
  <si>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</si>
  <si>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</si>
  <si>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</si>
  <si>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</si>
  <si>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</si>
  <si>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</si>
  <si>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</si>
  <si>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</si>
  <si>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</si>
  <si>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</si>
  <si>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</si>
  <si>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</si>
  <si>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</si>
  <si>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</si>
  <si>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</si>
  <si>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</si>
  <si>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</si>
  <si>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</si>
  <si>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</si>
  <si>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</si>
  <si>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</si>
  <si>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</si>
  <si>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</si>
  <si>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</si>
  <si>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</si>
  <si>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</si>
  <si>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</si>
  <si>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</si>
  <si>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</si>
  <si>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</si>
  <si>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</si>
  <si>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</si>
  <si>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</si>
  <si>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</si>
  <si>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</si>
  <si>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</si>
  <si>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</si>
  <si>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</si>
  <si>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</si>
  <si>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</si>
  <si>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</si>
  <si>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</si>
  <si>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</si>
  <si>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</si>
  <si>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</si>
  <si>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</si>
  <si>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</si>
  <si>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</si>
  <si>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</si>
  <si>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</si>
  <si>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</si>
  <si>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</si>
  <si>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</si>
  <si>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</si>
  <si>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</si>
  <si>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</si>
  <si>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</si>
  <si>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</si>
  <si>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</si>
  <si>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</si>
  <si>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</si>
  <si>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</si>
  <si>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</si>
  <si>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</si>
  <si>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</si>
  <si>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</si>
  <si>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</si>
  <si>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</si>
  <si>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</si>
  <si>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</si>
  <si>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</si>
  <si>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</si>
  <si>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</si>
  <si>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</si>
  <si>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</si>
  <si>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</si>
  <si>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</si>
  <si>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</si>
  <si>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</si>
  <si>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</si>
  <si>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</si>
  <si>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</si>
  <si>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</si>
  <si>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</si>
  <si>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</si>
  <si>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</si>
  <si>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</si>
  <si>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</si>
  <si>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</si>
  <si>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</si>
  <si>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</si>
  <si>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</si>
  <si>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</si>
  <si>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</si>
  <si>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</si>
  <si>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</si>
  <si>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</si>
  <si>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</si>
  <si>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</si>
  <si>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</si>
  <si>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</si>
  <si>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</si>
  <si>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</si>
  <si>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</si>
  <si>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</si>
  <si>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</si>
  <si>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</si>
  <si>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</si>
  <si>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</si>
  <si>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</si>
  <si>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</si>
  <si>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</si>
  <si>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</si>
  <si>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</si>
  <si>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</si>
  <si>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</si>
  <si>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</si>
  <si>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</si>
  <si>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</si>
  <si>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</si>
  <si>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</si>
  <si>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</si>
  <si>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</si>
  <si>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</si>
  <si>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</si>
  <si>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</si>
  <si>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</si>
  <si>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</si>
  <si>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</si>
  <si>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</si>
  <si>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</si>
  <si>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</si>
  <si>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</si>
  <si>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</si>
  <si>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</si>
  <si>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</si>
  <si>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</si>
  <si>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</si>
  <si>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</si>
  <si>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</si>
  <si>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</si>
  <si>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</si>
  <si>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</si>
  <si>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</si>
  <si>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</si>
  <si>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</si>
  <si>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</si>
  <si>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</si>
  <si>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</si>
  <si>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</si>
  <si>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</si>
  <si>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</si>
  <si>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</si>
  <si>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</si>
  <si>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</si>
  <si>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</si>
  <si>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</si>
  <si>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</si>
  <si>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</si>
  <si>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</si>
  <si>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</si>
  <si>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</si>
  <si>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</si>
  <si>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</si>
  <si>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</si>
  <si>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</si>
  <si>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</si>
  <si>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</si>
  <si>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</si>
  <si>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</si>
  <si>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</si>
  <si>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</si>
  <si>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</si>
  <si>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</si>
  <si>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</si>
  <si>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</si>
  <si>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</si>
  <si>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</si>
  <si>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</si>
  <si>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</si>
  <si>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</si>
  <si>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</si>
  <si>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</si>
  <si>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</si>
  <si>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</si>
  <si>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</si>
  <si>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</si>
  <si>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</si>
  <si>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</si>
  <si>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</si>
  <si>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</si>
  <si>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</si>
  <si>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</si>
  <si>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</si>
  <si>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</si>
  <si>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</si>
  <si>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</si>
  <si>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</si>
  <si>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</si>
  <si>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</si>
  <si>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</si>
  <si>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</si>
  <si>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</si>
  <si>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</si>
  <si>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</si>
  <si>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</si>
  <si>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</si>
  <si>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</si>
  <si>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</si>
  <si>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</si>
  <si>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</si>
  <si>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</si>
  <si>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</si>
  <si>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</si>
  <si>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</si>
  <si>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</si>
  <si>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</si>
  <si>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</si>
  <si>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</si>
  <si>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</si>
  <si>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</si>
  <si>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</si>
  <si>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</si>
  <si>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</si>
  <si>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</si>
  <si>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</si>
  <si>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</si>
  <si>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</si>
  <si>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</si>
  <si>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</si>
  <si>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</si>
  <si>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</si>
  <si>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</si>
  <si>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</si>
  <si>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</si>
  <si>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</si>
  <si>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</si>
  <si>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</si>
  <si>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</si>
  <si>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</si>
  <si>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</si>
  <si>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</si>
  <si>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</si>
  <si>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</si>
  <si>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</si>
  <si>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</si>
  <si>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</si>
  <si>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</si>
  <si>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</si>
  <si>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</si>
  <si>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</si>
  <si>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</si>
  <si>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</si>
  <si>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</si>
  <si>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</si>
  <si>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</si>
  <si>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</si>
  <si>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</si>
  <si>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</si>
  <si>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</si>
  <si>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</si>
  <si>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</si>
  <si>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</si>
  <si>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</si>
  <si>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</si>
  <si>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</si>
  <si>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</si>
  <si>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</si>
  <si>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</si>
  <si>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</si>
  <si>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</si>
  <si>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</si>
  <si>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</si>
  <si>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</si>
  <si>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</si>
  <si>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</si>
  <si>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</si>
  <si>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</si>
  <si>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</si>
  <si>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</si>
  <si>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</si>
  <si>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</si>
  <si>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</si>
  <si>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</si>
  <si>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</si>
  <si>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</si>
  <si>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</si>
  <si>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</si>
  <si>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</si>
  <si>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</si>
  <si>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</si>
  <si>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</si>
  <si>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</si>
  <si>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</si>
  <si>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</si>
  <si>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</si>
  <si>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</si>
  <si>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</si>
  <si>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</si>
  <si>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</si>
  <si>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</si>
  <si>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</si>
  <si>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</si>
  <si>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</si>
  <si>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</si>
  <si>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</si>
  <si>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</si>
  <si>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</si>
  <si>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</si>
  <si>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</si>
  <si>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</si>
  <si>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</si>
  <si>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</si>
  <si>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</si>
  <si>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</si>
  <si>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</si>
  <si>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</si>
  <si>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</si>
  <si>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</si>
  <si>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</si>
  <si>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</si>
  <si>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</si>
  <si>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</si>
  <si>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</si>
  <si>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</si>
  <si>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</si>
  <si>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</si>
  <si>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</si>
  <si>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</si>
  <si>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</si>
  <si>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</si>
  <si>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</si>
  <si>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</si>
  <si>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</si>
  <si>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</si>
  <si>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</si>
  <si>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</si>
  <si>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</si>
  <si>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</si>
  <si>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</si>
  <si>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</si>
  <si>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</si>
  <si>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</si>
  <si>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</si>
  <si>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</si>
  <si>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</si>
  <si>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</si>
  <si>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</si>
  <si>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</si>
  <si>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</si>
  <si>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</si>
  <si>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</si>
  <si>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</si>
  <si>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</si>
  <si>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</si>
  <si>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</si>
  <si>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</si>
  <si>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</si>
  <si>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</si>
  <si>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</si>
  <si>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</si>
  <si>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</si>
  <si>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</si>
  <si>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</si>
  <si>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</si>
  <si>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</si>
  <si>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</si>
  <si>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</si>
  <si>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</si>
  <si>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</si>
  <si>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</si>
  <si>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</si>
  <si>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</si>
  <si>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</si>
  <si>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</si>
  <si>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</si>
  <si>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</si>
  <si>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</si>
  <si>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</si>
  <si>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</si>
  <si>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</si>
  <si>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</si>
  <si>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</si>
  <si>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</si>
  <si>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</si>
  <si>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</si>
  <si>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</si>
  <si>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</si>
  <si>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</si>
  <si>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</si>
  <si>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</si>
  <si>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</si>
  <si>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</si>
  <si>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</si>
  <si>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</si>
  <si>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</si>
  <si>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</si>
  <si>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</si>
  <si>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</si>
  <si>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</si>
  <si>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</si>
  <si>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</si>
  <si>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</si>
  <si>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</si>
  <si>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</si>
  <si>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</si>
  <si>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</si>
  <si>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</si>
  <si>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</si>
  <si>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</si>
  <si>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</si>
  <si>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</si>
  <si>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</si>
  <si>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</si>
  <si>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</si>
  <si>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</si>
  <si>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</si>
  <si>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</si>
  <si>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</si>
  <si>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</si>
  <si>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</si>
  <si>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</si>
  <si>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</si>
  <si>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</si>
  <si>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</si>
  <si>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</si>
  <si>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</si>
  <si>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</si>
  <si>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</si>
  <si>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</si>
  <si>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</si>
  <si>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</si>
  <si>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</si>
  <si>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</si>
  <si>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</si>
  <si>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</si>
  <si>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</si>
  <si>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</si>
  <si>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</si>
  <si>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</si>
  <si>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</si>
  <si>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</si>
  <si>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</si>
  <si>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</si>
  <si>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</si>
  <si>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</si>
  <si>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</si>
  <si>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</si>
  <si>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</si>
  <si>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</si>
  <si>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</si>
  <si>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</si>
  <si>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</si>
  <si>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</si>
  <si>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</si>
  <si>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</si>
  <si>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</si>
  <si>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</si>
  <si>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</si>
  <si>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</si>
  <si>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</si>
  <si>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</si>
  <si>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</si>
  <si>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</si>
  <si>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</si>
  <si>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</si>
  <si>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</si>
  <si>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</si>
  <si>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</si>
  <si>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</si>
  <si>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</si>
  <si>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</si>
  <si>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</si>
  <si>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</si>
  <si>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</si>
  <si>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</si>
  <si>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</si>
  <si>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</si>
  <si>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</si>
  <si>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</si>
  <si>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</si>
  <si>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</si>
  <si>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</si>
  <si>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</si>
  <si>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</si>
  <si>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</si>
  <si>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</si>
  <si>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</si>
  <si>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</si>
  <si>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</si>
  <si>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</si>
  <si>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</si>
  <si>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</si>
  <si>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</si>
  <si>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</si>
  <si>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</si>
  <si>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</si>
  <si>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</si>
  <si>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</si>
  <si>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</si>
  <si>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</si>
  <si>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</si>
  <si>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</si>
  <si>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</si>
  <si>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</si>
  <si>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</si>
  <si>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</si>
  <si>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</si>
  <si>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</si>
  <si>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</si>
  <si>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</si>
  <si>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</si>
  <si>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</si>
  <si>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</si>
  <si>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</si>
  <si>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</si>
  <si>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</si>
  <si>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</si>
  <si>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</si>
  <si>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</si>
  <si>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</si>
  <si>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</si>
  <si>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</si>
  <si>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</si>
  <si>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</si>
  <si>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</si>
  <si>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</si>
  <si>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</si>
  <si>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</si>
  <si>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</si>
  <si>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</si>
  <si>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</si>
  <si>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</si>
  <si>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</si>
  <si>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</si>
  <si>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</si>
  <si>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</si>
  <si>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</si>
  <si>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</si>
  <si>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</si>
  <si>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</si>
  <si>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</si>
  <si>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</si>
  <si>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</si>
  <si>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</si>
  <si>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</si>
  <si>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</si>
  <si>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</si>
  <si>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</si>
  <si>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</si>
  <si>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</si>
  <si>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</si>
  <si>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</si>
  <si>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</si>
  <si>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</si>
  <si>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</si>
  <si>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</si>
  <si>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</si>
  <si>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</si>
  <si>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</si>
  <si>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</si>
  <si>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</si>
  <si>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</si>
  <si>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</si>
  <si>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</si>
  <si>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</si>
  <si>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</si>
  <si>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</si>
  <si>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</si>
  <si>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</si>
  <si>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</si>
  <si>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</si>
  <si>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</si>
  <si>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</si>
  <si>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</si>
  <si>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</si>
  <si>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</si>
  <si>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</si>
  <si>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</si>
  <si>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</si>
  <si>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</si>
  <si>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</si>
  <si>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</si>
  <si>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</si>
  <si>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</si>
  <si>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</si>
  <si>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</si>
  <si>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</si>
  <si>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</si>
  <si>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</si>
  <si>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</si>
  <si>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</si>
  <si>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</si>
  <si>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</si>
  <si>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</si>
  <si>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</si>
  <si>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</si>
  <si>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</si>
  <si>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</si>
  <si>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</si>
  <si>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</si>
  <si>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</si>
  <si>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</si>
  <si>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</si>
  <si>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</si>
  <si>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</si>
  <si>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</si>
  <si>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</si>
  <si>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</si>
  <si>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</si>
  <si>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</si>
  <si>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</si>
  <si>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</si>
  <si>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</si>
  <si>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</si>
  <si>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</si>
  <si>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</si>
  <si>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</si>
  <si>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</si>
  <si>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</si>
  <si>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</si>
  <si>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</si>
  <si>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</si>
  <si>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</si>
  <si>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</si>
  <si>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</si>
  <si>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</si>
  <si>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</si>
  <si>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</si>
  <si>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</si>
  <si>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</si>
  <si>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</si>
  <si>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</si>
  <si>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</si>
  <si>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</si>
  <si>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</si>
  <si>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</si>
  <si>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</si>
  <si>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</si>
  <si>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</si>
  <si>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</si>
  <si>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</si>
  <si>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</si>
  <si>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</si>
  <si>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</si>
  <si>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</si>
  <si>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</si>
  <si>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</si>
  <si>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</si>
  <si>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</si>
  <si>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</si>
  <si>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</si>
  <si>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</si>
  <si>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</si>
  <si>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</si>
  <si>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</si>
  <si>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</si>
  <si>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</si>
  <si>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</si>
  <si>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</si>
  <si>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</si>
  <si>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</si>
  <si>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</si>
  <si>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</si>
  <si>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</si>
  <si>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</si>
  <si>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</si>
  <si>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</si>
  <si>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</si>
  <si>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</si>
  <si>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</si>
  <si>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</si>
  <si>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</si>
  <si>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</si>
  <si>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</si>
  <si>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</si>
  <si>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</si>
  <si>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</si>
  <si>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</si>
  <si>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</si>
  <si>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</si>
  <si>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</si>
  <si>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</si>
  <si>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</si>
  <si>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</si>
  <si>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</si>
  <si>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</si>
  <si>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</si>
  <si>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</si>
  <si>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</si>
  <si>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</si>
  <si>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</si>
  <si>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</si>
  <si>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</si>
  <si>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</si>
  <si>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</si>
  <si>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</si>
  <si>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</si>
  <si>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</si>
  <si>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</si>
  <si>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</si>
  <si>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</si>
  <si>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</si>
  <si>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</si>
  <si>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</si>
  <si>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</si>
  <si>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</si>
  <si>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</si>
  <si>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</si>
  <si>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</si>
  <si>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</si>
  <si>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</si>
  <si>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</si>
  <si>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</si>
  <si>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</si>
  <si>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</si>
  <si>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</si>
  <si>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</si>
  <si>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</si>
  <si>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</si>
  <si>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</si>
  <si>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</si>
  <si>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</si>
  <si>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</si>
  <si>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</si>
  <si>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</si>
  <si>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</si>
  <si>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</si>
  <si>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</si>
  <si>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</si>
  <si>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</si>
  <si>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</si>
  <si>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</si>
  <si>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</si>
  <si>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</si>
  <si>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</si>
  <si>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</si>
  <si>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</si>
  <si>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</si>
  <si>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</si>
  <si>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</si>
  <si>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</si>
  <si>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</si>
  <si>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</si>
  <si>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</si>
  <si>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</si>
  <si>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</si>
  <si>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</si>
  <si>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</si>
  <si>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</si>
  <si>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</si>
  <si>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</si>
  <si>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</si>
  <si>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</si>
  <si>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</si>
  <si>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</si>
  <si>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</si>
  <si>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</si>
  <si>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</si>
  <si>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</si>
  <si>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</si>
  <si>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</si>
  <si>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</si>
  <si>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</si>
  <si>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</si>
  <si>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</si>
  <si>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</si>
  <si>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</si>
  <si>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</si>
  <si>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</si>
  <si>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</si>
  <si>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</si>
  <si>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</si>
  <si>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</si>
  <si>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</si>
  <si>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</si>
  <si>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</si>
  <si>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</si>
  <si>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</si>
  <si>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</si>
  <si>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</si>
  <si>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</si>
  <si>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</si>
  <si>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</si>
  <si>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</si>
  <si>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</si>
  <si>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</si>
  <si>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</si>
  <si>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</si>
  <si>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</si>
  <si>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</si>
  <si>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</si>
  <si>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</si>
  <si>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</si>
  <si>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</si>
  <si>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</si>
  <si>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</si>
  <si>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</si>
  <si>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</si>
  <si>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</si>
  <si>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</si>
  <si>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</si>
  <si>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</si>
  <si>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</si>
  <si>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</si>
  <si>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</si>
  <si>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</si>
  <si>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</si>
  <si>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</si>
  <si>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</si>
  <si>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</si>
  <si>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</si>
  <si>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</si>
  <si>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</si>
  <si>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</si>
  <si>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</si>
  <si>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</si>
  <si>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</si>
  <si>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</si>
  <si>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</si>
  <si>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</si>
  <si>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</si>
  <si>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</si>
  <si>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</si>
  <si>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</si>
  <si>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</si>
  <si>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</si>
  <si>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</si>
  <si>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</si>
  <si>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</si>
  <si>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</si>
  <si>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</si>
  <si>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</si>
  <si>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</si>
  <si>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</si>
  <si>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</si>
  <si>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</si>
  <si>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</si>
  <si>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</si>
  <si>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</si>
  <si>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</si>
  <si>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</si>
  <si>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</si>
  <si>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</si>
  <si>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</si>
  <si>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</si>
  <si>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</si>
  <si>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</si>
  <si>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</si>
  <si>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</si>
  <si>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</si>
  <si>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</si>
  <si>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</si>
  <si>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</si>
  <si>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</si>
  <si>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</si>
  <si>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</si>
  <si>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</si>
  <si>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</si>
  <si>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</si>
  <si>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</si>
  <si>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</si>
  <si>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</si>
  <si>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</si>
  <si>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</si>
  <si>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</si>
  <si>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</si>
  <si>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</si>
  <si>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</si>
  <si>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</si>
  <si>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</si>
  <si>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</si>
  <si>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</si>
  <si>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</si>
  <si>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</si>
  <si>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</si>
  <si>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</si>
  <si>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</si>
  <si>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</si>
  <si>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</si>
  <si>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</si>
  <si>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</si>
  <si>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</si>
  <si>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</si>
  <si>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</si>
  <si>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</si>
  <si>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</si>
  <si>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</si>
  <si>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</si>
  <si>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</si>
  <si>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</si>
  <si>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</si>
  <si>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</si>
  <si>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</si>
  <si>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</si>
  <si>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</si>
  <si>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</si>
  <si>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</si>
  <si>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</si>
  <si>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</si>
  <si>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</si>
  <si>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</si>
  <si>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</si>
  <si>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</si>
  <si>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</si>
  <si>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</si>
  <si>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</si>
  <si>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</si>
  <si>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</si>
  <si>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</si>
  <si>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</si>
  <si>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</si>
  <si>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</si>
  <si>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</si>
  <si>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</si>
  <si>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</si>
  <si>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</si>
  <si>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</si>
  <si>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</si>
  <si>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</si>
  <si>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</si>
  <si>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</si>
  <si>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</si>
  <si>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</si>
  <si>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</si>
  <si>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</si>
  <si>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</si>
  <si>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</si>
  <si>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</si>
  <si>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</si>
  <si>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</si>
  <si>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</si>
  <si>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</si>
  <si>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</si>
  <si>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</si>
  <si>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</si>
  <si>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</si>
  <si>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</si>
  <si>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</si>
  <si>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</si>
  <si>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</si>
  <si>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</si>
  <si>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</si>
  <si>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</si>
  <si>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</si>
  <si>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</si>
  <si>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</si>
  <si>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</si>
  <si>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</si>
  <si>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</si>
  <si>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</si>
  <si>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</si>
  <si>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</si>
  <si>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</si>
  <si>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</si>
  <si>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</si>
  <si>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</si>
  <si>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</si>
  <si>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</si>
  <si>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</si>
  <si>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</si>
  <si>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</si>
  <si>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</si>
  <si>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</si>
  <si>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</si>
  <si>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</si>
  <si>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</si>
  <si>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</si>
  <si>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</si>
  <si>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</si>
  <si>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</si>
  <si>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</si>
  <si>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</si>
  <si>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</si>
  <si>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</si>
  <si>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</si>
  <si>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</si>
  <si>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</si>
  <si>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</si>
  <si>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</si>
  <si>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</si>
  <si>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</si>
  <si>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</si>
  <si>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</si>
  <si>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</si>
  <si>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</si>
  <si>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</si>
  <si>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</si>
  <si>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</si>
  <si>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</si>
  <si>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</si>
  <si>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</si>
  <si>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</si>
  <si>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</si>
  <si>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</si>
  <si>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</si>
  <si>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</si>
  <si>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</si>
  <si>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</si>
  <si>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</si>
  <si>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</si>
  <si>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</si>
  <si>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</si>
  <si>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</si>
  <si>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</si>
  <si>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</si>
  <si>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</si>
  <si>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</si>
  <si>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</si>
  <si>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</si>
  <si>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</si>
  <si>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</si>
  <si>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</si>
  <si>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</si>
  <si>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</si>
  <si>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</si>
  <si>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</si>
  <si>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</si>
  <si>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</si>
  <si>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</si>
  <si>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</si>
  <si>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</si>
  <si>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</si>
  <si>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</si>
  <si>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</si>
  <si>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</si>
  <si>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</si>
  <si>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</si>
  <si>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</si>
  <si>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</si>
  <si>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</si>
  <si>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</si>
  <si>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</si>
  <si>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</si>
  <si>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</si>
  <si>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</si>
  <si>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</si>
  <si>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</si>
  <si>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</si>
  <si>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</si>
  <si>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</si>
  <si>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</si>
  <si>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</si>
  <si>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</si>
  <si>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</si>
  <si>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</si>
  <si>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</si>
  <si>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</si>
  <si>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</si>
  <si>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</si>
  <si>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</si>
  <si>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</si>
  <si>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</si>
  <si>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</si>
  <si>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</si>
  <si>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</si>
  <si>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</si>
  <si>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</si>
  <si>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</si>
  <si>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</si>
  <si>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</si>
  <si>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</si>
  <si>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</si>
  <si>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</si>
  <si>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</si>
  <si>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</si>
  <si>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</si>
  <si>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</si>
  <si>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</si>
  <si>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</si>
  <si>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</si>
  <si>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</si>
  <si>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</si>
  <si>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</si>
  <si>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</si>
  <si>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</si>
  <si>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</si>
  <si>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</si>
  <si>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</si>
  <si>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</si>
  <si>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</si>
  <si>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</si>
  <si>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</si>
  <si>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</si>
  <si>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</si>
  <si>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</si>
  <si>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</si>
  <si>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</si>
  <si>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</si>
  <si>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</si>
  <si>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</si>
  <si>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</si>
  <si>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</si>
  <si>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</si>
  <si>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</si>
  <si>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</si>
  <si>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</si>
  <si>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</si>
  <si>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</si>
  <si>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</si>
  <si>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</si>
  <si>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</si>
  <si>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</si>
  <si>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</si>
  <si>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</si>
  <si>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</si>
  <si>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</si>
  <si>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</si>
  <si>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</si>
  <si>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</si>
  <si>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</si>
  <si>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</si>
  <si>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</si>
  <si>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</si>
  <si>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</si>
  <si>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</si>
  <si>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</si>
  <si>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</si>
  <si>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</si>
  <si>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</si>
  <si>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</si>
  <si>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</si>
  <si>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</si>
  <si>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</si>
  <si>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</si>
  <si>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</si>
  <si>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</si>
  <si>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</si>
  <si>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</si>
  <si>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</si>
  <si>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</si>
  <si>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</si>
  <si>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</si>
  <si>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</si>
  <si>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</si>
  <si>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</si>
  <si>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</si>
  <si>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</si>
  <si>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</si>
  <si>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</si>
  <si>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</si>
  <si>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</si>
  <si>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</si>
  <si>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</si>
  <si>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</si>
  <si>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</si>
  <si>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</si>
  <si>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</si>
  <si>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</si>
  <si>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</si>
  <si>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</si>
  <si>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</si>
  <si>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</si>
  <si>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</si>
  <si>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</si>
  <si>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</si>
  <si>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</si>
  <si>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</si>
  <si>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</si>
  <si>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</si>
  <si>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</si>
  <si>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</si>
  <si>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</si>
  <si>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</si>
  <si>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</si>
  <si>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</si>
  <si>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</si>
  <si>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</si>
  <si>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</si>
  <si>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</si>
  <si>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</si>
  <si>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</si>
  <si>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</si>
  <si>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</si>
  <si>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</si>
  <si>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</si>
  <si>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</si>
  <si>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</si>
  <si>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</si>
  <si>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</si>
  <si>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</si>
  <si>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</si>
  <si>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</si>
  <si>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</si>
  <si>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</si>
  <si>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</si>
  <si>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</si>
  <si>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</si>
  <si>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</si>
  <si>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</si>
  <si>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</si>
  <si>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</si>
  <si>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</si>
  <si>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</si>
  <si>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</si>
  <si>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</si>
  <si>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</si>
  <si>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</si>
  <si>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</si>
  <si>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</si>
  <si>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</si>
  <si>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</si>
  <si>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</si>
  <si>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</si>
  <si>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</si>
  <si>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</si>
  <si>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</si>
  <si>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</si>
  <si>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</si>
  <si>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</si>
  <si>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</si>
  <si>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</si>
  <si>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</si>
  <si>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</si>
  <si>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</si>
  <si>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</si>
  <si>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</si>
  <si>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</si>
  <si>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</si>
  <si>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</si>
  <si>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</si>
  <si>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</si>
  <si>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</si>
  <si>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</si>
  <si>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</si>
  <si>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</si>
  <si>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</si>
  <si>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</si>
  <si>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</si>
  <si>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</si>
  <si>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</si>
  <si>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</si>
  <si>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</si>
  <si>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</si>
  <si>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</si>
  <si>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</si>
  <si>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</si>
  <si>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</si>
  <si>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</si>
  <si>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</si>
  <si>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</si>
  <si>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</si>
  <si>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</si>
  <si>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</si>
  <si>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</si>
  <si>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</si>
  <si>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</si>
  <si>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</si>
  <si>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</si>
  <si>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</si>
  <si>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</si>
  <si>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</si>
  <si>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</si>
  <si>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</si>
  <si>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</si>
  <si>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</si>
  <si>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</si>
  <si>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</si>
  <si>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</si>
  <si>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</si>
  <si>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</si>
  <si>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</si>
  <si>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</si>
  <si>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</si>
  <si>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</si>
  <si>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</si>
  <si>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</si>
  <si>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</si>
  <si>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</si>
  <si>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</si>
  <si>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</si>
  <si>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</si>
  <si>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</si>
  <si>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</si>
  <si>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</si>
  <si>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</si>
  <si>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</si>
  <si>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</si>
  <si>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</si>
  <si>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</si>
  <si>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</si>
  <si>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</si>
  <si>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</si>
  <si>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</si>
  <si>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</si>
  <si>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</si>
  <si>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</si>
  <si>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</si>
  <si>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</si>
  <si>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</si>
  <si>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</si>
  <si>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</si>
  <si>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</si>
  <si>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</si>
  <si>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</si>
  <si>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</si>
  <si>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</si>
  <si>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</si>
  <si>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</si>
  <si>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</si>
  <si>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</si>
  <si>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</si>
  <si>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</si>
  <si>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</si>
  <si>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</si>
  <si>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</si>
  <si>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</si>
  <si>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</si>
  <si>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</si>
  <si>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</si>
  <si>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</si>
  <si>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</si>
  <si>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</si>
  <si>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</si>
  <si>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</si>
  <si>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</si>
  <si>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</si>
  <si>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</si>
  <si>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</si>
  <si>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</si>
  <si>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</si>
  <si>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</si>
  <si>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</si>
  <si>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</si>
  <si>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</si>
  <si>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</si>
  <si>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</si>
  <si>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</si>
  <si>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</si>
  <si>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</si>
  <si>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</si>
  <si>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</si>
  <si>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</si>
  <si>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</si>
  <si>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</si>
  <si>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</si>
  <si>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</si>
  <si>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</si>
  <si>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</si>
  <si>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</si>
  <si>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</si>
  <si>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</si>
  <si>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</si>
  <si>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</si>
  <si>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</si>
  <si>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</si>
  <si>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</si>
  <si>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</si>
  <si>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</si>
  <si>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</si>
  <si>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</si>
  <si>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</si>
  <si>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</si>
  <si>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</si>
  <si>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</si>
  <si>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</si>
  <si>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</si>
  <si>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</si>
  <si>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</si>
  <si>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</si>
  <si>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</si>
  <si>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</si>
  <si>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</si>
  <si>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</si>
  <si>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</si>
  <si>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</si>
  <si>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</si>
  <si>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</si>
  <si>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</si>
  <si>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</si>
  <si>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</si>
  <si>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</si>
  <si>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</si>
  <si>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</si>
  <si>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</si>
  <si>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</si>
  <si>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</si>
  <si>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</si>
  <si>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</si>
  <si>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</si>
  <si>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</si>
  <si>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</si>
  <si>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</si>
  <si>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</si>
  <si>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</si>
  <si>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</si>
  <si>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</si>
  <si>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</si>
  <si>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</si>
  <si>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</si>
  <si>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</si>
  <si>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</si>
  <si>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</si>
  <si>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</si>
  <si>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</si>
  <si>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</si>
  <si>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</si>
  <si>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</si>
  <si>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</si>
  <si>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</si>
  <si>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</si>
  <si>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</si>
  <si>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</si>
  <si>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</si>
  <si>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</si>
  <si>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</si>
  <si>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</si>
  <si>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</si>
  <si>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</si>
  <si>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</si>
  <si>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</si>
  <si>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</si>
  <si>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</si>
  <si>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</si>
  <si>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</si>
  <si>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</si>
  <si>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</si>
  <si>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</si>
  <si>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</si>
  <si>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</si>
  <si>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</si>
  <si>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</si>
  <si>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</si>
  <si>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</si>
  <si>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</si>
  <si>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</si>
  <si>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</si>
  <si>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</si>
  <si>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</si>
  <si>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</si>
  <si>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</si>
  <si>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</si>
  <si>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</si>
  <si>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</si>
  <si>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</si>
  <si>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</si>
  <si>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</si>
  <si>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</si>
  <si>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</si>
  <si>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</si>
  <si>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</si>
  <si>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</si>
  <si>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</si>
  <si>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</si>
  <si>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</si>
  <si>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</si>
  <si>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</si>
  <si>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</si>
  <si>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</si>
  <si>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</si>
  <si>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</si>
  <si>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</si>
  <si>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</si>
  <si>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</si>
  <si>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</si>
  <si>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</si>
  <si>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</si>
  <si>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</si>
  <si>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</si>
  <si>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</si>
  <si>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</si>
  <si>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</si>
  <si>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</si>
  <si>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</si>
  <si>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</si>
  <si>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</si>
  <si>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</si>
  <si>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</si>
  <si>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</si>
  <si>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</si>
  <si>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</si>
  <si>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</si>
  <si>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</si>
  <si>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</si>
  <si>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</si>
  <si>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</si>
  <si>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</si>
  <si>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</si>
  <si>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</si>
  <si>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</si>
  <si>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</si>
  <si>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</si>
  <si>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</si>
  <si>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</si>
  <si>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</si>
  <si>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</si>
  <si>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</si>
  <si>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</si>
  <si>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</si>
  <si>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</si>
  <si>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</si>
  <si>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</si>
  <si>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</si>
  <si>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</si>
  <si>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</si>
  <si>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</si>
  <si>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</si>
  <si>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</si>
  <si>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</si>
  <si>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</si>
  <si>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</si>
  <si>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</si>
  <si>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</si>
  <si>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</si>
  <si>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</si>
  <si>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</si>
  <si>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</si>
  <si>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</si>
  <si>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</si>
  <si>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</si>
  <si>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</si>
  <si>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</si>
  <si>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</si>
  <si>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</si>
  <si>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</si>
  <si>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</si>
  <si>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</si>
  <si>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</si>
  <si>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</si>
  <si>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</si>
  <si>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</si>
  <si>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</si>
  <si>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</si>
  <si>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</si>
  <si>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</si>
  <si>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</si>
  <si>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</si>
  <si>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</si>
  <si>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</si>
  <si>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</si>
  <si>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</si>
  <si>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</si>
  <si>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</si>
  <si>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</si>
  <si>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</si>
  <si>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</si>
  <si>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</si>
  <si>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</si>
  <si>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</si>
  <si>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</si>
  <si>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</si>
  <si>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</si>
  <si>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</si>
  <si>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</si>
  <si>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</si>
  <si>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</si>
  <si>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</si>
  <si>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</si>
  <si>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</si>
  <si>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</si>
  <si>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</si>
  <si>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</si>
  <si>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</si>
  <si>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</si>
  <si>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</si>
  <si>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</si>
  <si>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</si>
  <si>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</si>
  <si>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</si>
  <si>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</si>
  <si>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</si>
  <si>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</si>
  <si>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</si>
  <si>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</si>
  <si>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</si>
  <si>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</si>
  <si>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</si>
  <si>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</si>
  <si>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</si>
  <si>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</si>
  <si>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</si>
  <si>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</si>
  <si>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</si>
  <si>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</si>
  <si>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</si>
  <si>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</si>
  <si>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</si>
  <si>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</si>
  <si>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</si>
  <si>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</si>
  <si>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</si>
  <si>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</si>
  <si>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</si>
  <si>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</si>
  <si>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</si>
  <si>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</si>
  <si>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</si>
  <si>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</si>
  <si>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</si>
  <si>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</si>
  <si>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</si>
  <si>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</si>
  <si>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</si>
  <si>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</si>
  <si>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</si>
  <si>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</si>
  <si>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</si>
  <si>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</si>
  <si>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</si>
  <si>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</si>
  <si>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</si>
  <si>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</si>
  <si>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</si>
  <si>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</si>
  <si>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</si>
  <si>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</si>
  <si>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</si>
  <si>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</si>
  <si>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</si>
  <si>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</si>
  <si>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</si>
  <si>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</si>
  <si>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</si>
  <si>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</si>
  <si>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</si>
  <si>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</si>
  <si>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</si>
  <si>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</si>
  <si>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</si>
  <si>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</si>
  <si>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</si>
  <si>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</si>
  <si>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</si>
  <si>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</si>
  <si>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</si>
  <si>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</si>
  <si>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</si>
  <si>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</si>
  <si>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</si>
  <si>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</si>
  <si>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</si>
  <si>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</si>
  <si>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</si>
  <si>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</si>
  <si>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</si>
  <si>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</si>
  <si>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</si>
  <si>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</si>
  <si>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</si>
  <si>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</si>
  <si>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</si>
  <si>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</si>
  <si>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</si>
  <si>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</si>
  <si>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</si>
  <si>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</si>
  <si>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</si>
  <si>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</si>
  <si>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</si>
  <si>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</si>
  <si>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</si>
  <si>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</si>
  <si>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</si>
  <si>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</si>
  <si>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</si>
  <si>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</si>
  <si>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</si>
  <si>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</si>
  <si>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</si>
  <si>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</si>
  <si>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</si>
  <si>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</si>
  <si>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</si>
  <si>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</si>
  <si>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</si>
  <si>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</si>
  <si>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</si>
  <si>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</si>
  <si>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</si>
  <si>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</si>
  <si>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</si>
  <si>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</si>
  <si>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</si>
  <si>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</si>
  <si>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</si>
  <si>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</si>
  <si>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</si>
  <si>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</si>
  <si>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</si>
  <si>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</si>
  <si>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</si>
  <si>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</si>
  <si>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</si>
  <si>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</si>
  <si>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</si>
  <si>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</si>
  <si>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</si>
  <si>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</si>
  <si>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</si>
  <si>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</si>
  <si>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</si>
  <si>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</si>
  <si>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</si>
  <si>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</si>
  <si>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</si>
  <si>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</si>
  <si>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</si>
  <si>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</si>
  <si>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</si>
  <si>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</si>
  <si>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</si>
  <si>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</si>
  <si>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</si>
  <si>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</si>
  <si>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</si>
  <si>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</si>
  <si>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</si>
  <si>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</si>
  <si>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</si>
  <si>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</si>
  <si>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</si>
  <si>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</si>
  <si>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</si>
  <si>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</si>
  <si>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</si>
  <si>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</si>
  <si>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</si>
  <si>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</si>
  <si>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</si>
  <si>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</si>
  <si>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</si>
  <si>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</si>
  <si>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</si>
  <si>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</si>
  <si>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</si>
  <si>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</si>
  <si>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</si>
  <si>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</si>
  <si>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</si>
  <si>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</si>
  <si>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</si>
  <si>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</si>
  <si>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</si>
  <si>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</si>
  <si>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</si>
  <si>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</si>
  <si>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</si>
  <si>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</si>
  <si>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</si>
  <si>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</si>
  <si>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</si>
  <si>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</si>
  <si>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</si>
  <si>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</si>
  <si>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</si>
  <si>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</si>
  <si>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</si>
  <si>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</si>
  <si>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</si>
  <si>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</si>
  <si>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</si>
  <si>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</si>
  <si>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</si>
  <si>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</si>
  <si>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</si>
  <si>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</si>
  <si>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</si>
  <si>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</si>
  <si>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</si>
  <si>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</si>
  <si>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</si>
  <si>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</si>
  <si>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</si>
  <si>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</si>
  <si>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</si>
  <si>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</si>
  <si>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</si>
  <si>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</si>
  <si>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</si>
  <si>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</si>
  <si>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</si>
  <si>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</si>
  <si>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</si>
  <si>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</si>
  <si>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</si>
  <si>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</si>
  <si>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</si>
  <si>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</si>
  <si>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</si>
  <si>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</si>
  <si>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</si>
  <si>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</si>
  <si>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</si>
  <si>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</si>
  <si>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</si>
  <si>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</si>
  <si>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</si>
  <si>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</si>
  <si>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</si>
  <si>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</si>
  <si>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</si>
  <si>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</si>
  <si>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</si>
  <si>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</si>
  <si>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</si>
  <si>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</si>
  <si>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</si>
  <si>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</si>
  <si>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</si>
  <si>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</si>
  <si>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</si>
  <si>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</si>
  <si>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</si>
  <si>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</si>
  <si>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</si>
  <si>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</si>
  <si>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</si>
  <si>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</si>
  <si>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</si>
  <si>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</si>
  <si>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</si>
  <si>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</si>
  <si>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</si>
  <si>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</si>
  <si>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</si>
  <si>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</si>
  <si>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</si>
  <si>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</si>
  <si>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</si>
  <si>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</si>
  <si>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</si>
  <si>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</si>
  <si>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</si>
  <si>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</si>
  <si>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</si>
  <si>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</si>
  <si>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</si>
  <si>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</si>
  <si>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</si>
  <si>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</si>
  <si>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</si>
  <si>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</si>
  <si>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</si>
  <si>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</si>
  <si>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</si>
  <si>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</si>
  <si>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</si>
  <si>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</si>
  <si>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</si>
  <si>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</si>
  <si>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</si>
  <si>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</si>
  <si>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</si>
  <si>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</si>
  <si>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</si>
  <si>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</si>
  <si>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</si>
  <si>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</si>
  <si>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</si>
  <si>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</si>
  <si>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</si>
  <si>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</si>
  <si>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</si>
  <si>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</si>
  <si>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</si>
  <si>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</si>
  <si>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</si>
  <si>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</si>
  <si>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</si>
  <si>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</si>
  <si>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</si>
  <si>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</si>
  <si>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</si>
  <si>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</si>
  <si>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</si>
  <si>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</si>
  <si>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</si>
  <si>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</si>
  <si>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</si>
  <si>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</si>
  <si>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</si>
  <si>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</si>
  <si>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</si>
  <si>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</si>
  <si>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</si>
  <si>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</si>
  <si>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</si>
  <si>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</si>
  <si>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</si>
  <si>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</si>
  <si>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</si>
  <si>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</si>
  <si>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</si>
  <si>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</si>
  <si>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</si>
  <si>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</si>
  <si>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</si>
  <si>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</si>
  <si>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</si>
  <si>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</si>
  <si>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</si>
  <si>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</si>
  <si>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</si>
  <si>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</si>
  <si>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</si>
  <si>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</si>
  <si>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</si>
  <si>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</si>
  <si>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</si>
  <si>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</si>
  <si>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</si>
  <si>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</si>
  <si>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</si>
  <si>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</si>
  <si>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</si>
  <si>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</si>
  <si>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</si>
  <si>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</si>
  <si>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</si>
  <si>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</si>
  <si>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</si>
  <si>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</si>
  <si>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</si>
  <si>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</si>
  <si>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</si>
  <si>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</si>
  <si>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</si>
  <si>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</si>
  <si>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</si>
  <si>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</si>
  <si>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</si>
  <si>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</si>
  <si>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</si>
  <si>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</si>
  <si>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</si>
  <si>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</si>
  <si>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</si>
  <si>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</si>
  <si>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</si>
  <si>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</si>
  <si>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</si>
  <si>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</si>
  <si>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</si>
  <si>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</si>
  <si>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</si>
  <si>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</si>
  <si>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</si>
  <si>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</si>
  <si>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</si>
  <si>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</si>
  <si>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</si>
  <si>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</si>
  <si>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</si>
  <si>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</si>
  <si>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</si>
  <si>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</si>
  <si>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</si>
  <si>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</si>
  <si>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</si>
  <si>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</si>
  <si>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</si>
  <si>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</si>
  <si>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</si>
  <si>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</si>
  <si>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</si>
  <si>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</si>
  <si>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</si>
  <si>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</si>
  <si>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</si>
  <si>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</si>
  <si>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</si>
  <si>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</si>
  <si>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</si>
  <si>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</si>
  <si>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</si>
  <si>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</si>
  <si>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</si>
  <si>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</si>
  <si>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</si>
  <si>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</si>
  <si>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</si>
  <si>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</si>
  <si>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</si>
  <si>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</si>
  <si>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</si>
  <si>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</si>
  <si>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</si>
  <si>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</si>
  <si>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</si>
  <si>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</si>
  <si>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</si>
  <si>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</si>
  <si>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</si>
  <si>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</si>
  <si>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</si>
  <si>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</si>
  <si>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</si>
  <si>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</si>
  <si>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</si>
  <si>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</si>
  <si>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</si>
  <si>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</si>
  <si>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</si>
  <si>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</si>
  <si>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</si>
  <si>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</si>
  <si>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</si>
  <si>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</si>
  <si>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</si>
  <si>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</si>
  <si>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</si>
  <si>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</si>
  <si>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</si>
  <si>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</si>
  <si>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</si>
  <si>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</si>
  <si>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</si>
  <si>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</si>
  <si>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</si>
  <si>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</si>
  <si>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</si>
  <si>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</si>
  <si>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</si>
  <si>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</si>
  <si>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</si>
  <si>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</si>
  <si>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</si>
  <si>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</si>
  <si>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</si>
  <si>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</si>
  <si>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</si>
  <si>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</si>
  <si>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</si>
  <si>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</si>
  <si>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</si>
  <si>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</si>
  <si>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</si>
  <si>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</si>
  <si>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</si>
  <si>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</si>
  <si>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</si>
  <si>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</si>
  <si>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</si>
  <si>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</si>
  <si>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</si>
  <si>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</si>
  <si>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</si>
  <si>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</si>
  <si>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</si>
  <si>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</si>
  <si>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</si>
  <si>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</si>
  <si>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</si>
  <si>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</si>
  <si>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</si>
  <si>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</si>
  <si>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</si>
  <si>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</si>
  <si>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</si>
  <si>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</si>
  <si>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</si>
  <si>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</si>
  <si>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</si>
  <si>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</si>
  <si>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</si>
  <si>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</si>
  <si>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</si>
  <si>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</si>
  <si>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</si>
  <si>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</si>
  <si>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</si>
  <si>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</si>
  <si>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</si>
  <si>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</si>
  <si>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</si>
  <si>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</si>
  <si>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</si>
  <si>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</si>
  <si>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</si>
  <si>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</si>
  <si>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</si>
  <si>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</si>
  <si>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</si>
  <si>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</si>
  <si>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</si>
  <si>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</si>
  <si>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</si>
  <si>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</si>
  <si>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</si>
  <si>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</si>
  <si>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</si>
  <si>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</si>
  <si>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</si>
  <si>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</si>
  <si>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</si>
  <si>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</si>
  <si>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</si>
  <si>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</si>
  <si>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</si>
  <si>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</si>
  <si>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</si>
  <si>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</si>
  <si>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</si>
  <si>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</si>
  <si>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</si>
  <si>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</si>
  <si>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</si>
  <si>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</si>
  <si>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</si>
  <si>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</si>
  <si>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</si>
  <si>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</si>
  <si>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</si>
  <si>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</si>
  <si>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</si>
  <si>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</si>
  <si>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</si>
  <si>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</si>
  <si>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</si>
  <si>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</si>
  <si>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</si>
  <si>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</si>
  <si>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</si>
  <si>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</si>
  <si>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</si>
  <si>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</si>
  <si>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</si>
  <si>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</si>
  <si>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</si>
  <si>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</si>
  <si>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</si>
  <si>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</si>
  <si>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</si>
  <si>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</si>
  <si>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</si>
  <si>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</si>
  <si>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</si>
  <si>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</si>
  <si>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</si>
  <si>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</si>
  <si>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</si>
  <si>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</si>
  <si>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</si>
  <si>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</si>
  <si>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</si>
  <si>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</si>
  <si>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</si>
  <si>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</si>
  <si>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</si>
  <si>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</si>
  <si>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</si>
  <si>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</si>
  <si>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</si>
  <si>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</si>
  <si>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</si>
  <si>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</si>
  <si>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</si>
  <si>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</si>
  <si>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</si>
  <si>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</si>
  <si>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</si>
  <si>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</si>
  <si>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</si>
  <si>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</si>
  <si>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</si>
  <si>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</si>
  <si>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</si>
  <si>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</si>
  <si>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</si>
  <si>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</si>
  <si>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</si>
  <si>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</si>
  <si>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</si>
  <si>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</si>
  <si>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</si>
  <si>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</si>
  <si>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</si>
  <si>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</si>
  <si>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</si>
  <si>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</si>
  <si>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</si>
  <si>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</si>
  <si>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</si>
  <si>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</si>
  <si>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</si>
  <si>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</si>
  <si>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</si>
  <si>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</si>
  <si>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</si>
  <si>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</si>
  <si>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</si>
  <si>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</si>
  <si>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</si>
  <si>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</si>
  <si>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</si>
  <si>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</si>
  <si>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</si>
  <si>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</si>
  <si>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</si>
  <si>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</si>
  <si>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</si>
  <si>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</si>
  <si>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</si>
  <si>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</si>
  <si>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</si>
  <si>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</si>
  <si>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</si>
  <si>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</si>
  <si>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</si>
  <si>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</si>
  <si>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</si>
  <si>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</si>
  <si>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</si>
  <si>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</si>
  <si>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</si>
  <si>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</si>
  <si>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</si>
  <si>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</si>
  <si>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</si>
  <si>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</si>
  <si>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</si>
  <si>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</si>
  <si>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</si>
  <si>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</si>
  <si>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</si>
  <si>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</si>
  <si>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</si>
  <si>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</si>
  <si>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</si>
  <si>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</si>
  <si>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</si>
  <si>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</si>
  <si>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</si>
  <si>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</si>
  <si>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</si>
  <si>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</si>
  <si>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</si>
  <si>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</si>
  <si>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</si>
  <si>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</si>
  <si>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</si>
  <si>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</si>
  <si>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</si>
  <si>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</si>
  <si>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</si>
  <si>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</si>
  <si>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</si>
  <si>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</si>
  <si>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</si>
  <si>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</si>
  <si>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</si>
  <si>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</si>
  <si>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</si>
  <si>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</si>
  <si>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</si>
  <si>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</si>
  <si>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</si>
  <si>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</si>
  <si>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</si>
  <si>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</si>
  <si>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</si>
  <si>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</si>
  <si>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</si>
  <si>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</si>
  <si>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</si>
  <si>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</si>
  <si>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</si>
  <si>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</si>
  <si>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</si>
  <si>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</si>
  <si>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</si>
  <si>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</si>
  <si>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</si>
  <si>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</si>
  <si>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</si>
  <si>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</si>
  <si>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</si>
  <si>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</si>
  <si>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</si>
  <si>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</si>
  <si>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</si>
  <si>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</si>
  <si>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</si>
  <si>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</si>
  <si>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</si>
  <si>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</si>
  <si>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</si>
  <si>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</si>
  <si>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</si>
  <si>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</si>
  <si>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</si>
  <si>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</si>
  <si>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</si>
  <si>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</si>
  <si>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</si>
  <si>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</si>
  <si>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</si>
  <si>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</si>
  <si>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</si>
  <si>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</si>
  <si>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</si>
  <si>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</si>
  <si>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</si>
  <si>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</si>
  <si>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</si>
  <si>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</si>
  <si>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</si>
  <si>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</si>
  <si>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</si>
  <si>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</si>
  <si>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</si>
  <si>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</si>
  <si>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</si>
  <si>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</si>
  <si>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</si>
  <si>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</si>
  <si>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</si>
  <si>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</si>
  <si>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</si>
  <si>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</si>
  <si>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</si>
  <si>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</si>
  <si>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</si>
  <si>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</si>
  <si>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</si>
  <si>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</si>
  <si>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</si>
  <si>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</si>
  <si>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</si>
  <si>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</si>
  <si>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</si>
  <si>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</si>
  <si>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</si>
  <si>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</si>
  <si>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</si>
  <si>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</si>
  <si>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</si>
  <si>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</si>
  <si>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</si>
  <si>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</si>
  <si>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</si>
  <si>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</si>
  <si>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</si>
  <si>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</si>
  <si>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</si>
  <si>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</si>
  <si>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</si>
  <si>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</si>
  <si>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</si>
  <si>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</si>
  <si>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</si>
  <si>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</si>
  <si>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</si>
  <si>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</si>
  <si>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</si>
  <si>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</si>
  <si>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</si>
  <si>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</si>
  <si>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</si>
  <si>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</si>
  <si>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</si>
  <si>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</si>
  <si>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</si>
  <si>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</si>
  <si>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</si>
  <si>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</si>
  <si>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</si>
  <si>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</si>
  <si>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</si>
  <si>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</si>
  <si>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</si>
  <si>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</si>
  <si>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</si>
  <si>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</si>
  <si>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</si>
  <si>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</si>
  <si>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</si>
  <si>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</si>
  <si>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</si>
  <si>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</si>
  <si>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</si>
  <si>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</si>
  <si>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</si>
  <si>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</si>
  <si>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</si>
  <si>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</si>
  <si>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</si>
  <si>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</si>
  <si>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</si>
  <si>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</si>
  <si>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</si>
  <si>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</si>
  <si>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</si>
  <si>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</si>
  <si>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</si>
  <si>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</si>
  <si>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</si>
  <si>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</si>
  <si>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</si>
  <si>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</si>
  <si>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</si>
  <si>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</si>
  <si>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</si>
  <si>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</si>
  <si>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</si>
  <si>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</si>
  <si>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</si>
  <si>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</si>
  <si>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</si>
  <si>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</si>
  <si>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</si>
  <si>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</si>
  <si>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</si>
  <si>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</si>
  <si>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</si>
  <si>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</si>
  <si>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</si>
  <si>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</si>
  <si>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</si>
  <si>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</si>
  <si>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</si>
  <si>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</si>
  <si>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</si>
  <si>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</si>
  <si>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</si>
  <si>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</si>
  <si>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</si>
  <si>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</si>
  <si>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</si>
  <si>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</si>
  <si>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</si>
  <si>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</si>
  <si>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</si>
  <si>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</si>
  <si>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</si>
  <si>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</si>
  <si>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</si>
  <si>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</si>
  <si>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</si>
  <si>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</si>
  <si>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</si>
  <si>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</si>
  <si>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</si>
  <si>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</si>
  <si>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</si>
  <si>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</si>
  <si>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</si>
  <si>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</si>
  <si>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</si>
  <si>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</si>
  <si>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</si>
  <si>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</si>
  <si>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</si>
  <si>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</si>
  <si>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</si>
  <si>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</si>
  <si>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</si>
  <si>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</si>
  <si>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</si>
  <si>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</si>
  <si>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</si>
  <si>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</si>
  <si>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</si>
  <si>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</si>
  <si>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</si>
  <si>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</si>
  <si>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</si>
  <si>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</si>
  <si>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</si>
  <si>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</si>
  <si>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</si>
  <si>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</si>
  <si>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</si>
  <si>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</si>
  <si>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</si>
  <si>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</si>
  <si>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</si>
  <si>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</si>
  <si>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</si>
  <si>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</si>
  <si>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</si>
  <si>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</si>
  <si>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</si>
  <si>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</si>
  <si>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</si>
  <si>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</si>
  <si>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</si>
  <si>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</si>
  <si>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</si>
  <si>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</si>
  <si>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</si>
  <si>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</si>
  <si>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</si>
  <si>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</si>
  <si>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</si>
  <si>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</si>
  <si>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</si>
  <si>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</si>
  <si>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</si>
  <si>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</si>
  <si>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</si>
  <si>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</si>
  <si>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</si>
  <si>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</si>
  <si>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</si>
  <si>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</si>
  <si>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</si>
  <si>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</si>
  <si>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</si>
  <si>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</si>
  <si>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</si>
  <si>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</si>
  <si>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</si>
  <si>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</si>
  <si>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</si>
  <si>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</si>
  <si>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</si>
  <si>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</si>
  <si>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</si>
  <si>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</si>
  <si>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</si>
  <si>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</si>
  <si>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</si>
  <si>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</si>
  <si>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</si>
  <si>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</si>
  <si>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</si>
  <si>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</si>
  <si>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</si>
  <si>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</si>
  <si>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</si>
  <si>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</si>
  <si>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</si>
  <si>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</si>
  <si>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</si>
  <si>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</si>
  <si>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</si>
  <si>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</si>
  <si>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</si>
  <si>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</si>
  <si>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</si>
  <si>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</si>
  <si>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</si>
  <si>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</si>
  <si>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</si>
  <si>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</si>
  <si>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</si>
  <si>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</si>
  <si>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</si>
  <si>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</si>
  <si>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</si>
  <si>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</si>
  <si>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</si>
  <si>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</si>
  <si>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</si>
  <si>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</si>
  <si>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</si>
  <si>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</si>
  <si>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</si>
  <si>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</si>
  <si>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</si>
  <si>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</si>
  <si>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</si>
  <si>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</si>
  <si>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</si>
  <si>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</si>
  <si>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</si>
  <si>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</si>
  <si>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</si>
  <si>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</si>
  <si>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</si>
  <si>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</si>
  <si>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</si>
  <si>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</si>
  <si>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</si>
  <si>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</si>
  <si>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</si>
  <si>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</si>
  <si>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</si>
  <si>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</si>
  <si>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</si>
  <si>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</si>
  <si>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</si>
  <si>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</si>
  <si>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</si>
  <si>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</si>
  <si>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</si>
  <si>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</si>
  <si>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</si>
  <si>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</si>
  <si>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</si>
  <si>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</si>
  <si>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</si>
  <si>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</si>
  <si>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</si>
  <si>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</si>
  <si>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</si>
  <si>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</si>
  <si>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</si>
  <si>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</si>
  <si>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</si>
  <si>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</si>
  <si>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</si>
  <si>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</si>
  <si>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</si>
  <si>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</si>
  <si>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</si>
  <si>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</si>
  <si>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</si>
  <si>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</si>
  <si>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</si>
  <si>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</si>
  <si>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</si>
  <si>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</si>
  <si>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</si>
  <si>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</si>
  <si>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</si>
  <si>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</si>
  <si>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</si>
  <si>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</si>
  <si>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</si>
  <si>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</si>
  <si>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</si>
  <si>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</si>
  <si>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</si>
  <si>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</si>
  <si>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</si>
  <si>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</si>
  <si>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</si>
  <si>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</si>
  <si>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</si>
  <si>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</si>
  <si>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</si>
  <si>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</si>
  <si>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</si>
  <si>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</si>
  <si>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</si>
  <si>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</si>
  <si>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</si>
  <si>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</si>
  <si>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</si>
  <si>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</si>
  <si>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</si>
  <si>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</si>
  <si>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</si>
  <si>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</si>
  <si>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</si>
  <si>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</si>
  <si>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</si>
  <si>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</si>
  <si>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</si>
  <si>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</si>
  <si>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</si>
  <si>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</si>
  <si>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</si>
  <si>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</si>
  <si>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</si>
  <si>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</si>
  <si>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</si>
  <si>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</si>
  <si>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</si>
  <si>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</si>
  <si>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</si>
  <si>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</si>
  <si>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</si>
  <si>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</si>
  <si>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</si>
  <si>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</si>
  <si>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</si>
  <si>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</si>
  <si>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</si>
  <si>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</si>
  <si>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</si>
  <si>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</si>
  <si>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</si>
  <si>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</si>
  <si>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</si>
  <si>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</si>
  <si>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</si>
  <si>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</si>
  <si>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</si>
  <si>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</si>
  <si>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</si>
  <si>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</si>
  <si>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</si>
  <si>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</si>
  <si>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</si>
  <si>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</si>
  <si>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</si>
  <si>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</si>
  <si>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</si>
  <si>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</si>
  <si>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</si>
  <si>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</si>
  <si>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</si>
  <si>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</si>
  <si>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</si>
  <si>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</si>
  <si>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</si>
  <si>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</si>
  <si>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</si>
  <si>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</si>
  <si>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</si>
  <si>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</si>
  <si>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</si>
  <si>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</si>
  <si>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</si>
  <si>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</si>
  <si>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</si>
  <si>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</si>
  <si>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</si>
  <si>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</si>
  <si>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</si>
  <si>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</si>
  <si>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</si>
  <si>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</si>
  <si>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</si>
  <si>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</si>
  <si>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</si>
  <si>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</si>
  <si>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</si>
  <si>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</si>
  <si>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</si>
  <si>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</si>
  <si>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</si>
  <si>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</si>
  <si>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</si>
  <si>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</si>
  <si>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</si>
  <si>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</si>
  <si>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</si>
  <si>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</si>
  <si>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</si>
  <si>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</si>
  <si>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</si>
  <si>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</si>
  <si>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</si>
  <si>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</si>
  <si>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</si>
  <si>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</si>
  <si>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</si>
  <si>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</si>
  <si>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</si>
  <si>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</si>
  <si>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</si>
  <si>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</si>
  <si>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</si>
  <si>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</si>
  <si>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</si>
  <si>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</si>
  <si>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</si>
  <si>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</si>
  <si>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</si>
  <si>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</si>
  <si>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</si>
  <si>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</si>
  <si>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</si>
  <si>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</si>
  <si>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</si>
  <si>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</si>
  <si>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</si>
  <si>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</si>
  <si>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</si>
  <si>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</si>
  <si>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</si>
  <si>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</si>
  <si>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</si>
  <si>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</si>
  <si>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</si>
  <si>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</si>
  <si>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</si>
  <si>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</si>
  <si>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</si>
  <si>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</si>
  <si>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</si>
  <si>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</si>
  <si>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</si>
  <si>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</si>
  <si>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</si>
  <si>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</si>
  <si>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</si>
  <si>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</si>
  <si>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</si>
  <si>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</si>
  <si>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</si>
  <si>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</si>
  <si>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</si>
  <si>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</si>
  <si>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</si>
  <si>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</si>
  <si>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</si>
  <si>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</si>
  <si>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</si>
  <si>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</si>
  <si>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</si>
  <si>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</si>
  <si>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</si>
  <si>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</si>
  <si>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</si>
  <si>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</si>
  <si>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</si>
  <si>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</si>
  <si>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</si>
  <si>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</si>
  <si>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</si>
  <si>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</si>
  <si>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</si>
  <si>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</si>
  <si>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</si>
  <si>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</si>
  <si>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</si>
  <si>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</si>
  <si>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</si>
  <si>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</si>
  <si>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</si>
  <si>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</si>
  <si>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</si>
  <si>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</si>
  <si>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</si>
  <si>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</si>
  <si>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</si>
  <si>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</si>
  <si>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</si>
  <si>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</si>
  <si>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</si>
  <si>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</si>
  <si>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</si>
  <si>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</si>
  <si>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</si>
  <si>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</si>
  <si>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</si>
  <si>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</si>
  <si>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</si>
  <si>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</si>
  <si>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</si>
  <si>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</si>
  <si>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</si>
  <si>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</si>
  <si>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</si>
  <si>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</si>
  <si>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</si>
  <si>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</si>
  <si>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</si>
  <si>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</si>
  <si>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</si>
  <si>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</si>
  <si>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</si>
  <si>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</si>
  <si>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</si>
  <si>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</si>
  <si>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</si>
  <si>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</si>
  <si>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</si>
  <si>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</si>
  <si>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</si>
  <si>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</si>
  <si>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</si>
  <si>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</si>
  <si>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</si>
  <si>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</si>
  <si>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</si>
  <si>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</si>
  <si>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</si>
  <si>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</si>
  <si>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</si>
  <si>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</si>
  <si>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</si>
  <si>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</si>
  <si>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</si>
  <si>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</si>
  <si>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</si>
  <si>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</si>
  <si>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</si>
  <si>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</si>
  <si>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</si>
  <si>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</si>
  <si>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</si>
  <si>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</si>
  <si>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</si>
  <si>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</si>
  <si>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</si>
  <si>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</si>
  <si>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</si>
  <si>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</si>
  <si>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</si>
  <si>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</si>
  <si>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</si>
  <si>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</si>
  <si>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</si>
  <si>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</si>
  <si>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</si>
  <si>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</si>
  <si>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</si>
  <si>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</si>
  <si>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</si>
  <si>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</si>
  <si>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</si>
  <si>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</si>
  <si>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</si>
  <si>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</si>
  <si>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</si>
  <si>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</si>
  <si>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</si>
  <si>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</si>
  <si>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</si>
  <si>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</si>
  <si>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</si>
  <si>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</si>
  <si>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</si>
  <si>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</si>
  <si>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</si>
  <si>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</si>
  <si>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</si>
  <si>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</si>
  <si>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</si>
  <si>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</si>
  <si>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</si>
  <si>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</si>
  <si>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</si>
  <si>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</si>
  <si>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</si>
  <si>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</si>
  <si>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</si>
  <si>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</si>
  <si>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</si>
  <si>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</si>
  <si>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</si>
  <si>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</si>
  <si>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</si>
  <si>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</si>
  <si>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</si>
  <si>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</si>
  <si>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</si>
  <si>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</si>
  <si>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</si>
  <si>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</si>
  <si>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</si>
  <si>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</si>
  <si>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</si>
  <si>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</si>
  <si>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</si>
  <si>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</si>
  <si>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</si>
  <si>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</si>
  <si>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</si>
  <si>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</si>
  <si>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</si>
  <si>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</si>
  <si>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</si>
  <si>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</si>
  <si>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</si>
  <si>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</si>
  <si>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</si>
  <si>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</si>
  <si>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</si>
  <si>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</si>
  <si>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</si>
  <si>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</si>
  <si>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</si>
  <si>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</si>
  <si>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</si>
  <si>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</si>
  <si>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</si>
  <si>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</si>
  <si>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</si>
  <si>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</si>
  <si>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</si>
  <si>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</si>
  <si>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</si>
  <si>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</si>
  <si>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</si>
  <si>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</si>
  <si>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</si>
  <si>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</si>
  <si>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</si>
  <si>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</si>
  <si>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</si>
  <si>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</si>
  <si>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</si>
  <si>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</si>
  <si>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</si>
  <si>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</si>
  <si>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</si>
  <si>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</si>
  <si>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</si>
  <si>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</si>
  <si>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</si>
  <si>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</si>
  <si>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</si>
  <si>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</si>
  <si>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</si>
  <si>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</si>
  <si>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</si>
  <si>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</si>
  <si>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</si>
  <si>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</si>
  <si>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</si>
  <si>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</si>
  <si>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</si>
  <si>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</si>
  <si>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</si>
  <si>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</si>
  <si>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</si>
  <si>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</si>
  <si>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</si>
  <si>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</si>
  <si>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</si>
  <si>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</si>
  <si>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</si>
  <si>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</si>
  <si>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</si>
  <si>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</si>
  <si>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</si>
  <si>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</si>
  <si>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</si>
  <si>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</si>
  <si>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</si>
  <si>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</si>
  <si>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</si>
  <si>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</si>
  <si>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</si>
  <si>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</si>
  <si>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</si>
  <si>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</si>
  <si>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</si>
  <si>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</si>
  <si>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</si>
  <si>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</si>
  <si>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</si>
  <si>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</si>
  <si>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</si>
  <si>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</si>
  <si>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</si>
  <si>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</si>
  <si>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</si>
  <si>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</si>
  <si>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</si>
  <si>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</si>
  <si>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</si>
  <si>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</si>
  <si>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</si>
  <si>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</si>
  <si>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</si>
  <si>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</si>
  <si>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</si>
  <si>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</si>
  <si>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</si>
  <si>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</si>
  <si>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</si>
  <si>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</si>
  <si>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</si>
  <si>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</si>
  <si>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</si>
  <si>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</si>
  <si>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</si>
  <si>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</si>
  <si>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</si>
  <si>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</si>
  <si>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</si>
  <si>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</si>
  <si>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</si>
  <si>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</si>
  <si>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</si>
  <si>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</si>
  <si>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</si>
  <si>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</si>
  <si>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</si>
  <si>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</si>
  <si>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</si>
  <si>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</si>
  <si>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</si>
  <si>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</si>
  <si>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</si>
  <si>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</si>
  <si>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</si>
  <si>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</si>
  <si>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</si>
  <si>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</si>
  <si>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</si>
  <si>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</si>
  <si>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</si>
  <si>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</si>
  <si>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</si>
  <si>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</si>
  <si>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</si>
  <si>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</si>
  <si>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</si>
  <si>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</si>
  <si>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</si>
  <si>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</si>
  <si>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</si>
  <si>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</si>
  <si>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</si>
  <si>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</si>
  <si>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</si>
  <si>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</si>
  <si>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</si>
  <si>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</si>
  <si>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</si>
  <si>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</si>
  <si>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</si>
  <si>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</si>
  <si>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</si>
  <si>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</si>
  <si>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</si>
  <si>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</si>
  <si>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</si>
  <si>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</si>
  <si>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</si>
  <si>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</si>
  <si>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</si>
  <si>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</si>
  <si>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</si>
  <si>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</si>
  <si>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</si>
  <si>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</si>
  <si>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</si>
  <si>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</si>
  <si>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</si>
  <si>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</si>
  <si>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</si>
  <si>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</si>
  <si>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</si>
  <si>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</si>
  <si>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</si>
  <si>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</si>
  <si>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</si>
  <si>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</si>
  <si>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</si>
  <si>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</si>
  <si>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</si>
  <si>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</si>
  <si>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</si>
  <si>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</si>
  <si>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</si>
  <si>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</si>
  <si>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</si>
  <si>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</si>
  <si>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</si>
  <si>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</si>
  <si>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</si>
  <si>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</si>
  <si>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</si>
  <si>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</si>
  <si>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</si>
  <si>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</si>
  <si>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</si>
  <si>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</si>
  <si>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</si>
  <si>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</si>
  <si>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</si>
  <si>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</si>
  <si>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</si>
  <si>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</si>
  <si>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</si>
  <si>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</si>
  <si>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</si>
  <si>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</si>
  <si>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</si>
  <si>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</si>
  <si>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</si>
  <si>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</si>
  <si>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</si>
  <si>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</si>
  <si>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</si>
  <si>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</si>
  <si>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</si>
  <si>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</si>
  <si>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</si>
  <si>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</si>
  <si>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</si>
  <si>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</si>
  <si>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</si>
  <si>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</si>
  <si>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</si>
  <si>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</si>
  <si>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</si>
  <si>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</si>
  <si>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</si>
  <si>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</si>
  <si>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</si>
  <si>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</si>
  <si>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</si>
  <si>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</si>
  <si>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</si>
  <si>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</si>
  <si>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</si>
  <si>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</si>
  <si>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</si>
  <si>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</si>
  <si>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</si>
  <si>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</si>
  <si>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</si>
  <si>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</si>
  <si>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</si>
  <si>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</si>
  <si>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</si>
  <si>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</si>
  <si>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</si>
  <si>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</si>
  <si>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</si>
  <si>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</si>
  <si>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</si>
  <si>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</si>
  <si>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</si>
  <si>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</si>
  <si>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</si>
  <si>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</si>
  <si>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</si>
  <si>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</si>
  <si>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</si>
  <si>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</si>
  <si>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</si>
  <si>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</si>
  <si>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</si>
  <si>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</si>
  <si>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</si>
  <si>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</si>
  <si>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</si>
  <si>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</si>
  <si>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</si>
  <si>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</si>
  <si>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</si>
  <si>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</si>
  <si>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</si>
  <si>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</si>
  <si>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</si>
  <si>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</si>
  <si>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</si>
  <si>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</si>
  <si>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</si>
  <si>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</si>
  <si>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</si>
  <si>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</si>
  <si>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</si>
  <si>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</si>
  <si>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</si>
  <si>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</si>
  <si>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</si>
  <si>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</si>
  <si>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</si>
  <si>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</si>
  <si>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</si>
  <si>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</si>
  <si>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</si>
  <si>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</si>
  <si>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</si>
  <si>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</si>
  <si>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</si>
  <si>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</si>
  <si>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</si>
  <si>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</si>
  <si>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</si>
  <si>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</si>
  <si>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</si>
  <si>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</si>
  <si>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</si>
  <si>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</si>
  <si>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</si>
  <si>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</si>
  <si>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</si>
  <si>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</si>
  <si>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</si>
  <si>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</si>
  <si>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</si>
  <si>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</si>
  <si>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</si>
  <si>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</si>
  <si>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</si>
  <si>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</si>
  <si>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</si>
  <si>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</si>
  <si>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</si>
  <si>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</si>
  <si>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</si>
  <si>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</si>
  <si>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</si>
  <si>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</si>
  <si>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</si>
  <si>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</si>
  <si>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</si>
  <si>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</si>
  <si>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</si>
  <si>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</si>
  <si>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</si>
  <si>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</si>
  <si>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</si>
  <si>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</si>
  <si>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</si>
  <si>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</si>
  <si>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</si>
  <si>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</si>
  <si>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</si>
  <si>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</si>
  <si>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</si>
  <si>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</si>
  <si>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</si>
  <si>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</si>
  <si>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</si>
  <si>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</si>
  <si>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</si>
  <si>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</si>
  <si>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</si>
  <si>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</si>
  <si>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</si>
  <si>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</si>
  <si>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</si>
  <si>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</si>
  <si>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</si>
  <si>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</si>
  <si>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</si>
  <si>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</si>
  <si>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</si>
  <si>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</si>
  <si>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</si>
  <si>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</si>
  <si>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</si>
  <si>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</si>
  <si>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</si>
  <si>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</si>
  <si>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</si>
  <si>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</si>
  <si>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</si>
  <si>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</si>
  <si>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</si>
  <si>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</si>
  <si>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</si>
  <si>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</si>
  <si>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</si>
  <si>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</si>
  <si>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</si>
  <si>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</si>
  <si>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</si>
  <si>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</si>
  <si>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</si>
  <si>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</si>
  <si>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</si>
  <si>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</si>
  <si>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</si>
  <si>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</si>
  <si>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</si>
  <si>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</si>
  <si>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</si>
  <si>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</si>
  <si>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</si>
  <si>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</si>
  <si>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</si>
  <si>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</si>
  <si>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</si>
  <si>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</si>
  <si>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</si>
  <si>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</si>
  <si>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</si>
  <si>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</si>
  <si>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</si>
  <si>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</si>
  <si>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</si>
  <si>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</si>
  <si>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</si>
  <si>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</si>
  <si>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</si>
  <si>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</si>
  <si>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</si>
  <si>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</si>
  <si>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</si>
  <si>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</si>
  <si>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</si>
  <si>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</si>
  <si>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</si>
  <si>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</si>
  <si>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</si>
  <si>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</si>
  <si>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</si>
  <si>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</si>
  <si>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</si>
  <si>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</si>
  <si>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</si>
  <si>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</si>
  <si>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</si>
  <si>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</si>
  <si>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</si>
  <si>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</si>
  <si>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</si>
  <si>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</si>
  <si>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</si>
  <si>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</si>
  <si>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</si>
  <si>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</si>
  <si>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</si>
  <si>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</si>
  <si>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</si>
  <si>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</si>
  <si>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</si>
  <si>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</si>
  <si>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</si>
  <si>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</si>
  <si>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</si>
  <si>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</si>
  <si>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</si>
  <si>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</si>
  <si>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</si>
  <si>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</si>
  <si>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</si>
  <si>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</si>
  <si>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</si>
  <si>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</si>
  <si>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</si>
  <si>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</si>
  <si>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</si>
  <si>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</si>
  <si>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</si>
  <si>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</si>
  <si>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</si>
  <si>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</si>
  <si>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</si>
  <si>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</si>
  <si>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</si>
  <si>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</si>
  <si>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</si>
  <si>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</si>
  <si>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</si>
  <si>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</si>
  <si>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</si>
  <si>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</si>
  <si>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</si>
  <si>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</si>
  <si>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</si>
  <si>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</si>
  <si>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</si>
  <si>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</si>
  <si>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</si>
  <si>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</si>
  <si>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</si>
  <si>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</si>
  <si>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</si>
  <si>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</si>
  <si>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</si>
  <si>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</si>
  <si>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</si>
  <si>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</si>
  <si>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</si>
  <si>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</si>
  <si>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</si>
  <si>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</si>
  <si>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</si>
  <si>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</si>
  <si>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</si>
  <si>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</si>
  <si>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</si>
  <si>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</si>
  <si>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</si>
  <si>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</si>
  <si>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</si>
  <si>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</si>
  <si>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</si>
  <si>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</si>
  <si>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</si>
  <si>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</si>
  <si>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</si>
  <si>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</si>
  <si>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</si>
  <si>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</si>
  <si>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</si>
  <si>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</si>
  <si>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</si>
  <si>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</si>
  <si>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</si>
  <si>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</si>
  <si>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</si>
  <si>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</si>
  <si>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</si>
  <si>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</si>
  <si>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</si>
  <si>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</si>
  <si>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</si>
  <si>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</si>
  <si>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</si>
  <si>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</si>
  <si>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</si>
  <si>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</si>
  <si>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</si>
  <si>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</si>
  <si>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</si>
  <si>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</si>
  <si>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</si>
  <si>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</si>
  <si>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</si>
  <si>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</si>
  <si>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</si>
  <si>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</si>
  <si>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</si>
  <si>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</si>
  <si>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</si>
  <si>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</si>
  <si>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</si>
  <si>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</si>
  <si>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</si>
  <si>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</si>
  <si>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</si>
  <si>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</si>
  <si>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</si>
  <si>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</si>
  <si>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</si>
  <si>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</si>
  <si>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</si>
  <si>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</si>
  <si>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</si>
  <si>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</si>
  <si>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</si>
  <si>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</si>
  <si>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</si>
  <si>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</si>
  <si>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</si>
  <si>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</si>
  <si>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</si>
  <si>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</si>
  <si>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</si>
  <si>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</si>
  <si>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</si>
  <si>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</si>
  <si>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</si>
  <si>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</si>
  <si>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</si>
  <si>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</si>
  <si>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</si>
  <si>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</si>
  <si>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</si>
  <si>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</si>
  <si>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</si>
  <si>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</si>
  <si>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</si>
  <si>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</si>
  <si>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</si>
  <si>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</si>
  <si>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</si>
  <si>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</si>
  <si>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</si>
  <si>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</si>
  <si>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</si>
  <si>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</si>
  <si>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</si>
  <si>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</si>
  <si>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</si>
  <si>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</si>
  <si>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</si>
  <si>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</si>
  <si>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</si>
  <si>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</si>
  <si>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</si>
  <si>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</si>
  <si>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</si>
  <si>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</si>
  <si>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</si>
  <si>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</si>
  <si>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</si>
  <si>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</si>
  <si>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</si>
  <si>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</si>
  <si>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</si>
  <si>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</si>
  <si>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</si>
  <si>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</si>
  <si>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</si>
  <si>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</si>
  <si>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</si>
  <si>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</si>
  <si>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</si>
  <si>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</si>
  <si>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</si>
  <si>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</si>
  <si>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</si>
  <si>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</si>
  <si>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</si>
  <si>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</si>
  <si>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</si>
  <si>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</si>
  <si>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</si>
  <si>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</si>
  <si>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</si>
  <si>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</si>
  <si>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</si>
  <si>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</si>
  <si>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</si>
  <si>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</si>
  <si>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</si>
  <si>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</si>
  <si>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</si>
  <si>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</si>
  <si>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</si>
  <si>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</si>
  <si>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</si>
  <si>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</si>
  <si>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</si>
  <si>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</si>
  <si>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</si>
  <si>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</si>
  <si>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</si>
  <si>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</si>
  <si>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</si>
  <si>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</si>
  <si>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</si>
  <si>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</si>
  <si>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</si>
  <si>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</si>
  <si>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</si>
  <si>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</si>
  <si>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</si>
  <si>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</si>
  <si>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</si>
  <si>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</si>
  <si>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</si>
  <si>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</si>
  <si>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</si>
  <si>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</si>
  <si>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</si>
  <si>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</si>
  <si>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</si>
  <si>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</si>
  <si>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</si>
  <si>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</si>
  <si>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</si>
  <si>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</si>
  <si>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</si>
  <si>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</si>
  <si>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</si>
  <si>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</si>
  <si>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</si>
  <si>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</si>
  <si>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</si>
  <si>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</si>
  <si>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</si>
  <si>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</si>
  <si>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</si>
  <si>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</si>
  <si>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</si>
  <si>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</si>
  <si>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</si>
  <si>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</si>
  <si>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</si>
  <si>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</si>
  <si>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</si>
  <si>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</si>
  <si>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</si>
  <si>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</si>
  <si>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</si>
  <si>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</si>
  <si>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</si>
  <si>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</si>
  <si>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</si>
  <si>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</si>
  <si>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</si>
  <si>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</si>
  <si>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</si>
  <si>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</si>
  <si>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</si>
  <si>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</si>
  <si>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</si>
  <si>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</si>
  <si>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</si>
  <si>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</si>
  <si>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</si>
  <si>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</si>
  <si>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</si>
  <si>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</si>
  <si>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</si>
  <si>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</si>
  <si>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</si>
  <si>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</si>
  <si>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</si>
  <si>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</si>
  <si>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</si>
  <si>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</si>
  <si>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</si>
  <si>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</si>
  <si>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</si>
  <si>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</si>
  <si>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</si>
  <si>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</si>
  <si>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</si>
  <si>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</si>
  <si>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</si>
  <si>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</si>
  <si>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</si>
  <si>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</si>
  <si>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</si>
  <si>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</si>
  <si>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</si>
  <si>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</si>
  <si>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</si>
  <si>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</si>
  <si>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</si>
  <si>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</si>
  <si>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</si>
  <si>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</si>
  <si>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</si>
  <si>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</si>
  <si>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</si>
  <si>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</si>
  <si>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</si>
  <si>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</si>
  <si>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</si>
  <si>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</si>
  <si>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</si>
  <si>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</si>
  <si>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</si>
  <si>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</si>
  <si>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</si>
  <si>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</si>
  <si>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</si>
  <si>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</si>
  <si>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</si>
  <si>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</si>
  <si>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</si>
  <si>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</si>
  <si>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</si>
  <si>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</si>
  <si>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</si>
  <si>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</si>
  <si>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</si>
  <si>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</si>
  <si>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</si>
  <si>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</si>
  <si>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</si>
  <si>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</si>
  <si>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</si>
  <si>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</si>
  <si>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</si>
  <si>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</si>
  <si>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</si>
  <si>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</si>
  <si>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</si>
  <si>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</si>
  <si>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</si>
  <si>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</si>
  <si>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</si>
  <si>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</si>
  <si>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</si>
  <si>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</si>
  <si>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</si>
  <si>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</si>
  <si>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</si>
  <si>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</si>
  <si>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</si>
  <si>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</si>
  <si>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</si>
  <si>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</si>
  <si>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</si>
  <si>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</si>
  <si>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</si>
  <si>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</si>
  <si>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</si>
  <si>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</si>
  <si>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</si>
  <si>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</si>
  <si>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</si>
  <si>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</si>
  <si>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</si>
  <si>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</si>
  <si>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</si>
  <si>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</si>
  <si>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</si>
  <si>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</si>
  <si>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</si>
  <si>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</si>
  <si>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</si>
  <si>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</si>
  <si>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</si>
  <si>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</si>
  <si>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</si>
  <si>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</si>
  <si>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</si>
  <si>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</si>
  <si>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</si>
  <si>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</si>
  <si>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</si>
  <si>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</si>
  <si>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</si>
  <si>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</si>
  <si>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</si>
  <si>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</si>
  <si>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</si>
  <si>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</si>
  <si>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</si>
  <si>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</si>
  <si>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</si>
  <si>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</si>
  <si>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</si>
  <si>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</si>
  <si>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</si>
  <si>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</si>
  <si>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</si>
  <si>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</si>
  <si>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</si>
  <si>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</si>
  <si>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</si>
  <si>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</si>
  <si>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</si>
  <si>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</si>
  <si>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</si>
  <si>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</si>
  <si>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</si>
  <si>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</si>
  <si>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</si>
  <si>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</si>
  <si>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</si>
  <si>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</si>
  <si>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</si>
  <si>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</si>
  <si>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</si>
  <si>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</si>
  <si>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</si>
  <si>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</si>
  <si>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</si>
  <si>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</si>
  <si>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</si>
  <si>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</si>
  <si>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</si>
  <si>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</si>
  <si>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</si>
  <si>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</si>
  <si>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</si>
  <si>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</si>
  <si>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</si>
  <si>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</si>
  <si>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</si>
  <si>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</si>
  <si>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</si>
  <si>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</si>
  <si>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</si>
  <si>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</si>
  <si>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</si>
  <si>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</si>
  <si>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</si>
  <si>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</si>
  <si>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</si>
  <si>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</si>
  <si>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</si>
  <si>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</si>
  <si>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</si>
  <si>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</si>
  <si>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</si>
  <si>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</si>
  <si>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</si>
  <si>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</si>
  <si>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</si>
  <si>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</si>
  <si>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</si>
  <si>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</si>
  <si>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</si>
  <si>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</si>
  <si>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</si>
  <si>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</si>
  <si>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</si>
  <si>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</si>
  <si>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</si>
  <si>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</si>
  <si>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</si>
  <si>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</si>
  <si>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</si>
  <si>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</si>
  <si>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</si>
  <si>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</si>
  <si>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</si>
  <si>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</si>
  <si>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</si>
  <si>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</si>
  <si>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</si>
  <si>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</si>
  <si>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</si>
  <si>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</si>
  <si>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</si>
  <si>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</si>
  <si>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</si>
  <si>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</si>
  <si>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</si>
  <si>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</si>
  <si>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</si>
  <si>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</si>
  <si>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</si>
  <si>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</si>
  <si>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</si>
  <si>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</si>
  <si>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</si>
  <si>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</si>
  <si>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</si>
  <si>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</si>
  <si>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</si>
  <si>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</si>
  <si>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</si>
  <si>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</si>
  <si>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</si>
  <si>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</si>
  <si>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</si>
  <si>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</si>
  <si>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</si>
  <si>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</si>
  <si>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</si>
  <si>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</si>
  <si>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</si>
  <si>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</si>
  <si>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</si>
  <si>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</si>
  <si>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</si>
  <si>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</si>
  <si>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</si>
  <si>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</si>
  <si>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</si>
  <si>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</si>
  <si>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</si>
  <si>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</si>
  <si>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</si>
  <si>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</si>
  <si>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</si>
  <si>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</si>
  <si>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</si>
  <si>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</si>
  <si>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</si>
  <si>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</si>
  <si>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</si>
  <si>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</si>
  <si>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</si>
  <si>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</si>
  <si>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</si>
  <si>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</si>
  <si>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</si>
  <si>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</si>
  <si>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</si>
  <si>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</si>
  <si>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</si>
  <si>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</si>
  <si>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</si>
  <si>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</si>
  <si>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</si>
  <si>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</si>
  <si>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</si>
  <si>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</si>
  <si>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</si>
  <si>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</si>
  <si>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</si>
  <si>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</si>
  <si>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</si>
  <si>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</si>
  <si>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</si>
  <si>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</si>
  <si>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</si>
  <si>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</si>
  <si>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</si>
  <si>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</si>
  <si>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</si>
  <si>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</si>
  <si>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</si>
  <si>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</si>
  <si>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</si>
  <si>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</si>
  <si>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</si>
  <si>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</si>
  <si>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</si>
  <si>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</si>
  <si>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</si>
  <si>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</si>
  <si>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</si>
  <si>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</si>
  <si>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</si>
  <si>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</si>
  <si>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</si>
  <si>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</si>
  <si>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</si>
  <si>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</si>
  <si>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</si>
  <si>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</si>
  <si>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</si>
  <si>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</si>
  <si>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</si>
  <si>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</si>
  <si>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</si>
  <si>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</si>
  <si>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</si>
  <si>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</si>
  <si>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</si>
  <si>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</si>
  <si>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</si>
  <si>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</si>
  <si>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</si>
  <si>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</si>
  <si>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</si>
  <si>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</si>
  <si>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</si>
  <si>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</si>
  <si>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</si>
  <si>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</si>
  <si>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</si>
  <si>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</si>
  <si>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</si>
  <si>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</si>
  <si>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</si>
  <si>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</si>
  <si>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</si>
  <si>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</si>
  <si>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</si>
  <si>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</si>
  <si>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</si>
  <si>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</si>
  <si>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</si>
  <si>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</si>
  <si>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</si>
  <si>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</si>
  <si>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</si>
  <si>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</si>
  <si>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</si>
  <si>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</si>
  <si>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</si>
  <si>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</si>
  <si>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</si>
  <si>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</si>
  <si>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</si>
  <si>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</si>
  <si>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</si>
  <si>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</si>
  <si>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</si>
  <si>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</si>
  <si>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</si>
  <si>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</si>
  <si>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</si>
  <si>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</si>
  <si>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</si>
  <si>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</si>
  <si>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</si>
  <si>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</si>
  <si>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</si>
  <si>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</si>
  <si>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</si>
  <si>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</si>
  <si>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</si>
  <si>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</si>
  <si>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</si>
  <si>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</si>
  <si>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</si>
  <si>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</si>
  <si>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</si>
  <si>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</si>
  <si>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</si>
  <si>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</si>
  <si>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</si>
  <si>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</si>
  <si>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</si>
  <si>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</si>
  <si>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</si>
  <si>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</si>
  <si>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</si>
  <si>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</si>
  <si>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</si>
  <si>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</si>
  <si>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</si>
  <si>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</si>
  <si>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</si>
  <si>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</si>
  <si>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</si>
  <si>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</si>
  <si>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</si>
  <si>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</si>
  <si>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</si>
  <si>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</si>
  <si>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</si>
  <si>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</si>
  <si>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</si>
  <si>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</si>
  <si>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</si>
  <si>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</si>
  <si>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</si>
  <si>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</si>
  <si>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</si>
  <si>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</si>
  <si>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</si>
  <si>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</si>
  <si>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</si>
  <si>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</si>
  <si>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</si>
  <si>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</si>
  <si>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</si>
  <si>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</si>
  <si>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</si>
  <si>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</si>
  <si>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</si>
  <si>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</si>
  <si>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</si>
  <si>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</si>
  <si>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</si>
  <si>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</si>
  <si>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</si>
  <si>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</si>
  <si>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</si>
  <si>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</si>
  <si>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</si>
  <si>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</si>
  <si>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</si>
  <si>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</si>
  <si>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</si>
  <si>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</si>
  <si>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</si>
  <si>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</si>
  <si>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</si>
  <si>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</si>
  <si>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</si>
  <si>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</si>
  <si>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</si>
  <si>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</si>
  <si>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</si>
  <si>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</si>
  <si>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</si>
  <si>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</si>
  <si>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</si>
  <si>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</si>
  <si>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</si>
  <si>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</si>
  <si>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</si>
  <si>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</si>
  <si>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</si>
  <si>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</si>
  <si>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</si>
  <si>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</si>
  <si>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</si>
  <si>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</si>
  <si>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</si>
  <si>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</si>
  <si>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</si>
  <si>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</si>
  <si>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</si>
  <si>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</si>
  <si>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</si>
  <si>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</si>
  <si>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</si>
  <si>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</si>
  <si>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</si>
  <si>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</si>
  <si>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</si>
  <si>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</si>
  <si>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</si>
  <si>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</si>
  <si>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</si>
  <si>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</si>
  <si>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</si>
  <si>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</si>
  <si>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</si>
  <si>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</si>
  <si>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</si>
  <si>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</si>
  <si>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</si>
  <si>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</si>
  <si>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</si>
  <si>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</si>
  <si>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</si>
  <si>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</si>
  <si>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</si>
  <si>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</si>
  <si>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</si>
  <si>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</si>
  <si>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</si>
  <si>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</si>
  <si>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</si>
  <si>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</si>
  <si>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</si>
  <si>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</si>
  <si>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</si>
  <si>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</si>
  <si>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</si>
  <si>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</si>
  <si>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</si>
  <si>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</si>
  <si>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</si>
  <si>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</si>
  <si>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</si>
  <si>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</si>
  <si>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</si>
  <si>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</si>
  <si>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</si>
  <si>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</si>
  <si>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</si>
  <si>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</si>
  <si>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</si>
  <si>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</si>
  <si>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</si>
  <si>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</si>
  <si>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</si>
  <si>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</si>
  <si>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</si>
  <si>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</si>
  <si>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</si>
  <si>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</si>
  <si>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</si>
  <si>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</si>
  <si>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</si>
  <si>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</si>
  <si>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</si>
  <si>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</si>
  <si>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</si>
  <si>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</si>
  <si>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</si>
  <si>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</si>
  <si>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</si>
  <si>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</si>
  <si>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</si>
  <si>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</si>
  <si>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</si>
  <si>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</si>
  <si>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</si>
  <si>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</si>
  <si>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</si>
  <si>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</si>
  <si>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</si>
  <si>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</si>
  <si>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</si>
  <si>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</si>
  <si>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</si>
  <si>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</si>
  <si>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</si>
  <si>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</si>
  <si>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</si>
  <si>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</si>
  <si>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</si>
  <si>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</si>
  <si>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</si>
  <si>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</si>
  <si>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</si>
  <si>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</si>
  <si>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</si>
  <si>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</si>
  <si>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</si>
  <si>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</si>
  <si>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</si>
  <si>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</si>
  <si>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</si>
  <si>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</si>
  <si>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</si>
  <si>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</si>
  <si>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</si>
  <si>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</si>
  <si>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</si>
  <si>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</si>
  <si>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</si>
  <si>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</si>
  <si>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</si>
  <si>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</si>
  <si>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</si>
  <si>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</si>
  <si>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</si>
  <si>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</si>
  <si>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</si>
  <si>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</si>
  <si>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</si>
  <si>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</si>
  <si>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</si>
  <si>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</si>
  <si>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</si>
  <si>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</si>
  <si>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</si>
  <si>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</si>
  <si>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</si>
  <si>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</si>
  <si>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</si>
  <si>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</si>
  <si>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</si>
  <si>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</si>
  <si>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</si>
  <si>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</si>
  <si>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</si>
  <si>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</si>
  <si>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</si>
  <si>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</si>
  <si>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</si>
  <si>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</si>
  <si>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</si>
  <si>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</si>
  <si>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</si>
  <si>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</si>
  <si>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</si>
  <si>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</si>
  <si>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</si>
  <si>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</si>
  <si>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</si>
  <si>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</si>
  <si>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</si>
  <si>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</si>
  <si>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</si>
  <si>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</si>
  <si>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</si>
  <si>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</si>
  <si>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</si>
  <si>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</si>
  <si>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</si>
  <si>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</si>
  <si>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</si>
  <si>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</si>
  <si>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</si>
  <si>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</si>
  <si>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</si>
  <si>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</si>
  <si>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</si>
  <si>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</si>
  <si>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</si>
  <si>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</si>
  <si>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</si>
  <si>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</si>
  <si>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</si>
  <si>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</si>
  <si>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</si>
  <si>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</si>
  <si>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</si>
  <si>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</si>
  <si>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</si>
  <si>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</si>
  <si>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</si>
  <si>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</si>
  <si>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</si>
  <si>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</si>
  <si>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</si>
  <si>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</si>
  <si>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</si>
  <si>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</si>
  <si>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</si>
  <si>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</si>
  <si>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</si>
  <si>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</si>
  <si>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</si>
  <si>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</si>
  <si>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</si>
  <si>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</si>
  <si>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</si>
  <si>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</si>
  <si>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</si>
  <si>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</si>
  <si>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</si>
  <si>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</si>
  <si>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</si>
  <si>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</si>
  <si>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</si>
  <si>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</si>
  <si>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</si>
  <si>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</si>
  <si>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</si>
  <si>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</si>
  <si>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</si>
  <si>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</si>
  <si>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</si>
  <si>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</si>
  <si>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</si>
  <si>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</si>
  <si>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</si>
  <si>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</si>
  <si>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</si>
  <si>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</si>
  <si>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</si>
  <si>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</si>
  <si>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</si>
  <si>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</si>
  <si>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</si>
  <si>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</si>
  <si>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</si>
  <si>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</si>
  <si>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</si>
  <si>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</si>
  <si>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</si>
  <si>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</si>
  <si>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</si>
  <si>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</si>
  <si>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</si>
  <si>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</si>
  <si>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</si>
  <si>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</si>
  <si>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</si>
  <si>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</si>
  <si>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</si>
  <si>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</si>
  <si>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</si>
  <si>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</si>
  <si>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</si>
  <si>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</si>
  <si>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</si>
  <si>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</si>
  <si>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</si>
  <si>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</si>
  <si>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</si>
  <si>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</si>
  <si>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</si>
  <si>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</si>
  <si>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</si>
  <si>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</si>
  <si>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</si>
  <si>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</si>
  <si>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</si>
  <si>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</si>
  <si>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</si>
  <si>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</si>
  <si>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</si>
  <si>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</si>
  <si>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</si>
  <si>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</si>
  <si>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</si>
  <si>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</si>
  <si>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</si>
  <si>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</si>
  <si>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</si>
  <si>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</si>
  <si>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</si>
  <si>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</si>
  <si>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</si>
  <si>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</si>
  <si>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</si>
  <si>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</si>
  <si>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</si>
  <si>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</si>
  <si>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</si>
  <si>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</si>
  <si>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</si>
  <si>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</si>
  <si>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</si>
  <si>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</si>
  <si>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</si>
  <si>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</si>
  <si>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</si>
  <si>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</si>
  <si>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</si>
  <si>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</si>
  <si>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</si>
  <si>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</si>
  <si>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</si>
  <si>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</si>
  <si>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</si>
  <si>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</si>
  <si>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</si>
  <si>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</si>
  <si>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</si>
  <si>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</si>
  <si>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</si>
  <si>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</si>
  <si>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</si>
  <si>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</si>
  <si>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</si>
  <si>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</si>
  <si>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</si>
  <si>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</si>
  <si>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</si>
  <si>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</si>
  <si>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</si>
  <si>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</si>
  <si>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</si>
  <si>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</si>
  <si>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</si>
  <si>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</si>
  <si>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</si>
  <si>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</si>
  <si>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</si>
  <si>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</si>
  <si>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</si>
  <si>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</si>
  <si>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</si>
  <si>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</si>
  <si>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</si>
  <si>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</si>
  <si>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</si>
  <si>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</si>
  <si>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</si>
  <si>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</si>
  <si>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</si>
  <si>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</si>
  <si>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</si>
  <si>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</si>
  <si>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</si>
  <si>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</si>
  <si>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</si>
  <si>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</si>
  <si>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</si>
  <si>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</si>
  <si>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</si>
  <si>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</si>
  <si>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</si>
  <si>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</si>
  <si>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</si>
  <si>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</si>
  <si>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</si>
  <si>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</si>
  <si>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</si>
  <si>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</si>
  <si>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</si>
  <si>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</si>
  <si>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</si>
  <si>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</si>
  <si>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</si>
  <si>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</si>
  <si>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</si>
  <si>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</si>
  <si>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</si>
  <si>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</si>
  <si>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</si>
  <si>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</si>
  <si>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</si>
  <si>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</si>
  <si>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</si>
  <si>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</si>
  <si>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</si>
  <si>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</si>
  <si>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</si>
  <si>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</si>
  <si>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</si>
  <si>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</si>
  <si>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</si>
  <si>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</si>
  <si>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</si>
  <si>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</si>
  <si>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</si>
  <si>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</si>
  <si>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</si>
  <si>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</si>
  <si>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</si>
  <si>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</si>
  <si>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</si>
  <si>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</si>
  <si>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</si>
  <si>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</si>
  <si>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</si>
  <si>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</si>
  <si>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</si>
  <si>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</si>
  <si>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</si>
  <si>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</si>
  <si>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</si>
  <si>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</si>
  <si>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</si>
  <si>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</si>
  <si>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</si>
  <si>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</si>
  <si>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</si>
  <si>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</si>
  <si>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</si>
  <si>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</si>
  <si>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</si>
  <si>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</si>
  <si>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</si>
  <si>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</si>
  <si>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</si>
  <si>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</si>
  <si>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</si>
  <si>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</si>
  <si>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</si>
  <si>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</si>
  <si>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</si>
  <si>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</si>
  <si>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</si>
  <si>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</si>
  <si>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</si>
  <si>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</si>
  <si>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</si>
  <si>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</si>
  <si>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</si>
  <si>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</si>
  <si>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</si>
  <si>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</si>
  <si>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</si>
  <si>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</si>
  <si>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</si>
  <si>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</si>
  <si>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</si>
  <si>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</si>
  <si>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</si>
  <si>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</si>
  <si>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</si>
  <si>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</si>
  <si>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</si>
  <si>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</si>
  <si>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</si>
  <si>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</si>
  <si>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</si>
  <si>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</si>
  <si>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</si>
  <si>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</si>
  <si>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</si>
  <si>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</si>
  <si>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</si>
  <si>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</si>
  <si>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</si>
  <si>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</si>
  <si>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</si>
  <si>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</si>
  <si>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</si>
  <si>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</si>
  <si>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</si>
  <si>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</si>
  <si>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</si>
  <si>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</si>
  <si>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</si>
  <si>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</si>
  <si>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</si>
  <si>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</si>
  <si>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</si>
  <si>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</si>
  <si>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</si>
  <si>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</si>
  <si>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</si>
  <si>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</si>
  <si>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</si>
  <si>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</si>
  <si>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</si>
  <si>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</si>
  <si>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</si>
  <si>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</si>
  <si>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</si>
  <si>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</si>
  <si>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</si>
  <si>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</si>
  <si>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</si>
  <si>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</si>
  <si>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</si>
  <si>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</si>
  <si>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</si>
  <si>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</si>
  <si>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</si>
  <si>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</si>
  <si>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</si>
  <si>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</si>
  <si>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</si>
  <si>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</si>
  <si>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</si>
  <si>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</si>
  <si>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</si>
  <si>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</si>
  <si>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</si>
  <si>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</si>
  <si>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</si>
  <si>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</si>
  <si>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</si>
  <si>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</si>
  <si>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</si>
  <si>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</si>
  <si>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</si>
  <si>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</si>
  <si>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</si>
  <si>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</si>
  <si>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</si>
  <si>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</si>
  <si>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</si>
  <si>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</si>
  <si>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</si>
  <si>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</si>
  <si>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</si>
  <si>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</si>
  <si>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</si>
  <si>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</si>
  <si>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</si>
  <si>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</si>
  <si>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</si>
  <si>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</si>
  <si>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</si>
  <si>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</si>
  <si>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</si>
  <si>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</si>
  <si>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</si>
  <si>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</si>
  <si>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</si>
  <si>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</si>
  <si>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</si>
  <si>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</si>
  <si>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</si>
  <si>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</si>
  <si>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</si>
  <si>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</si>
  <si>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</si>
  <si>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</si>
  <si>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</si>
  <si>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</si>
  <si>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</si>
  <si>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</si>
  <si>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</si>
  <si>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</si>
  <si>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</si>
  <si>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</si>
  <si>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</si>
  <si>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</si>
  <si>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</si>
  <si>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</si>
  <si>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</si>
  <si>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</si>
  <si>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</si>
  <si>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</si>
  <si>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</si>
  <si>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</si>
  <si>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</si>
  <si>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</si>
  <si>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</si>
  <si>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</si>
  <si>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</si>
  <si>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</si>
  <si>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</si>
  <si>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</si>
  <si>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</si>
  <si>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</si>
  <si>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</si>
  <si>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</si>
  <si>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</si>
  <si>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</si>
  <si>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</si>
  <si>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</si>
  <si>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</si>
  <si>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</si>
  <si>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</si>
  <si>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</si>
  <si>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</si>
  <si>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</si>
  <si>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</si>
  <si>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</si>
  <si>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</si>
  <si>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</si>
  <si>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</si>
  <si>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</si>
  <si>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</si>
  <si>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</si>
  <si>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</si>
  <si>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</si>
  <si>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</si>
  <si>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</si>
  <si>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</si>
  <si>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</si>
  <si>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</si>
  <si>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</si>
  <si>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</si>
  <si>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</si>
  <si>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</si>
  <si>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</si>
  <si>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</si>
  <si>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</si>
  <si>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</si>
  <si>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</si>
  <si>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</si>
  <si>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</si>
  <si>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</si>
  <si>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</si>
  <si>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</si>
  <si>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</si>
  <si>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</si>
  <si>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</si>
  <si>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</si>
  <si>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</si>
  <si>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</si>
  <si>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</si>
  <si>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</si>
  <si>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</si>
  <si>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</si>
  <si>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</si>
  <si>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</si>
  <si>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</si>
  <si>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</si>
  <si>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</si>
  <si>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</si>
  <si>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</si>
  <si>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</si>
  <si>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</si>
  <si>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</si>
  <si>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</si>
  <si>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</si>
  <si>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</si>
  <si>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</si>
  <si>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</si>
  <si>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</si>
  <si>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</si>
  <si>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</si>
  <si>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</si>
  <si>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</si>
  <si>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</si>
  <si>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</si>
  <si>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</si>
  <si>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</si>
  <si>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</si>
  <si>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</si>
  <si>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</si>
  <si>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</si>
  <si>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</si>
  <si>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</si>
  <si>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</si>
  <si>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</si>
  <si>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</si>
  <si>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</si>
  <si>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</si>
  <si>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</si>
  <si>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</si>
  <si>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</si>
  <si>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</si>
  <si>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</si>
  <si>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</si>
  <si>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</si>
  <si>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</si>
  <si>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</si>
  <si>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</si>
  <si>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</si>
  <si>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</si>
  <si>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</si>
  <si>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</si>
  <si>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</si>
  <si>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</si>
  <si>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</si>
  <si>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</si>
  <si>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</si>
  <si>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</si>
  <si>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</si>
  <si>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</si>
  <si>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</si>
  <si>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</si>
  <si>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</si>
  <si>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</si>
  <si>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</si>
  <si>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</si>
  <si>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</si>
  <si>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</si>
  <si>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</si>
  <si>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</si>
  <si>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</si>
  <si>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</si>
  <si>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</si>
  <si>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</si>
  <si>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</si>
  <si>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</si>
  <si>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</si>
  <si>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</si>
  <si>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</si>
  <si>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</si>
  <si>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</si>
  <si>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</si>
  <si>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</si>
  <si>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</si>
  <si>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</si>
  <si>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</si>
  <si>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</si>
  <si>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</si>
  <si>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</si>
  <si>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</si>
  <si>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</si>
  <si>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</si>
  <si>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</si>
  <si>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</si>
  <si>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</si>
  <si>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</si>
  <si>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</si>
  <si>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</si>
  <si>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</si>
  <si>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</si>
  <si>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</si>
  <si>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</si>
  <si>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</si>
  <si>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</si>
  <si>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</si>
  <si>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</si>
  <si>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</si>
  <si>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</si>
  <si>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</si>
  <si>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</si>
  <si>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</si>
  <si>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</si>
  <si>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</si>
  <si>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</si>
  <si>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</si>
  <si>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</si>
  <si>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</si>
  <si>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</si>
  <si>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</si>
  <si>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</si>
  <si>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</si>
  <si>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</si>
  <si>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</si>
  <si>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</si>
  <si>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</si>
  <si>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</si>
  <si>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</si>
  <si>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</si>
  <si>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</si>
  <si>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</si>
  <si>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</si>
  <si>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</si>
  <si>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</si>
  <si>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</si>
  <si>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</si>
  <si>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</si>
  <si>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</si>
  <si>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</si>
  <si>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</si>
  <si>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</si>
  <si>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</si>
  <si>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</si>
  <si>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</si>
  <si>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</si>
  <si>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</si>
  <si>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</si>
  <si>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</si>
  <si>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</si>
  <si>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</si>
  <si>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</si>
  <si>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</si>
  <si>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</si>
  <si>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</si>
  <si>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</si>
  <si>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</si>
  <si>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</si>
  <si>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</si>
  <si>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</si>
  <si>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</si>
  <si>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</si>
  <si>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</si>
  <si>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</si>
  <si>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</si>
  <si>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</si>
  <si>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</si>
  <si>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</si>
  <si>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</si>
  <si>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</si>
  <si>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</si>
  <si>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</si>
  <si>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</si>
  <si>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</si>
  <si>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</si>
  <si>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</si>
  <si>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</si>
  <si>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</si>
  <si>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</si>
  <si>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</si>
  <si>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</si>
  <si>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</si>
  <si>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</si>
  <si>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</si>
  <si>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</si>
  <si>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</si>
  <si>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</si>
  <si>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</si>
  <si>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</si>
  <si>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</si>
  <si>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</si>
  <si>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</si>
  <si>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</si>
  <si>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</si>
  <si>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</si>
  <si>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</si>
  <si>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</si>
  <si>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</si>
  <si>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</si>
  <si>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</si>
  <si>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</si>
  <si>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</si>
  <si>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</si>
  <si>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</si>
  <si>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</si>
  <si>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</si>
  <si>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</si>
  <si>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</si>
  <si>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</si>
  <si>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</si>
  <si>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</si>
  <si>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</si>
  <si>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</si>
  <si>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</si>
  <si>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</si>
  <si>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</si>
  <si>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</si>
  <si>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</si>
  <si>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</si>
  <si>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</si>
  <si>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</si>
  <si>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</si>
  <si>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</si>
  <si>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</si>
  <si>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</si>
  <si>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</si>
  <si>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</si>
  <si>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</si>
  <si>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</si>
  <si>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</si>
  <si>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</si>
  <si>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</si>
  <si>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</si>
  <si>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</si>
  <si>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</si>
  <si>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</si>
  <si>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</si>
  <si>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</si>
  <si>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</si>
  <si>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</si>
  <si>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</si>
  <si>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</si>
  <si>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</si>
  <si>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</si>
  <si>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</si>
  <si>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</si>
  <si>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</si>
  <si>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</si>
  <si>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</si>
  <si>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</si>
  <si>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</si>
  <si>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</si>
  <si>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</si>
  <si>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</si>
  <si>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</si>
  <si>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</si>
  <si>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</si>
  <si>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</si>
  <si>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</si>
  <si>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</si>
  <si>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</si>
  <si>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</si>
  <si>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</si>
  <si>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</si>
  <si>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</si>
  <si>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</si>
  <si>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</si>
  <si>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</si>
  <si>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</si>
  <si>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</si>
  <si>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</si>
  <si>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</si>
  <si>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</si>
  <si>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</si>
  <si>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</si>
  <si>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</si>
  <si>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</si>
  <si>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</si>
  <si>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</si>
  <si>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</si>
  <si>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</si>
  <si>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</si>
  <si>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</si>
  <si>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</si>
  <si>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</si>
  <si>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</si>
  <si>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</si>
  <si>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</si>
  <si>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</si>
  <si>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</si>
  <si>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</si>
  <si>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</si>
  <si>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</si>
  <si>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</si>
  <si>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</si>
  <si>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</si>
  <si>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</si>
  <si>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</si>
  <si>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</si>
  <si>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</si>
  <si>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</si>
  <si>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</si>
  <si>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</si>
  <si>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</si>
  <si>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</si>
  <si>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</si>
  <si>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</si>
  <si>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</si>
  <si>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</si>
  <si>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</si>
  <si>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</si>
  <si>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</si>
  <si>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</si>
  <si>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</si>
  <si>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</si>
  <si>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</si>
  <si>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</si>
  <si>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</si>
  <si>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</si>
  <si>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</si>
  <si>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</si>
  <si>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</si>
  <si>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</si>
  <si>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</si>
  <si>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</si>
  <si>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</si>
  <si>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</si>
  <si>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</si>
  <si>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</si>
  <si>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</si>
  <si>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</si>
  <si>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</si>
  <si>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</si>
  <si>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</si>
  <si>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</si>
  <si>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</si>
  <si>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</si>
  <si>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</si>
  <si>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</si>
  <si>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</si>
  <si>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</si>
  <si>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</si>
  <si>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</si>
  <si>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</si>
  <si>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</si>
  <si>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</si>
  <si>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</si>
  <si>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</si>
  <si>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</si>
  <si>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</si>
  <si>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</si>
  <si>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</si>
  <si>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</si>
  <si>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</si>
  <si>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</si>
  <si>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</si>
  <si>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</si>
  <si>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</si>
  <si>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</si>
  <si>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</si>
  <si>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</si>
  <si>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</si>
  <si>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</si>
  <si>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</si>
  <si>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</si>
  <si>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</si>
  <si>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</si>
  <si>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</si>
  <si>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</si>
  <si>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</si>
  <si>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</si>
  <si>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</si>
  <si>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</si>
  <si>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</si>
  <si>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</si>
  <si>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</si>
  <si>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</si>
  <si>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</si>
  <si>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</si>
  <si>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</si>
  <si>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</si>
  <si>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</si>
  <si>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</si>
  <si>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</si>
  <si>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</si>
  <si>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</si>
  <si>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</si>
  <si>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</si>
  <si>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</si>
  <si>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</si>
  <si>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</si>
  <si>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</si>
  <si>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</si>
  <si>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</si>
  <si>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</si>
  <si>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</si>
  <si>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</si>
  <si>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</si>
  <si>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</si>
  <si>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</si>
  <si>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</si>
  <si>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</si>
  <si>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</si>
  <si>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</si>
  <si>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</si>
  <si>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</si>
  <si>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</si>
  <si>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</si>
  <si>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</si>
  <si>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</si>
  <si>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</si>
  <si>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</si>
  <si>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</si>
  <si>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</si>
  <si>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</si>
  <si>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</si>
  <si>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</si>
  <si>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</si>
  <si>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</si>
  <si>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</si>
  <si>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</si>
  <si>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</si>
  <si>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</si>
  <si>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</si>
  <si>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</si>
  <si>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</si>
  <si>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</si>
  <si>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</si>
  <si>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</si>
  <si>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</si>
  <si>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</si>
  <si>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</si>
  <si>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</si>
  <si>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</si>
  <si>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</si>
  <si>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</si>
  <si>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</si>
  <si>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</si>
  <si>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</si>
  <si>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</si>
  <si>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</si>
  <si>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</si>
  <si>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</si>
  <si>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</si>
  <si>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</si>
  <si>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</si>
  <si>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</si>
  <si>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</si>
  <si>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</si>
  <si>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</si>
  <si>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</si>
  <si>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</si>
  <si>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</si>
  <si>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</si>
  <si>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</si>
  <si>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</si>
  <si>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</si>
  <si>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</si>
  <si>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</si>
  <si>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</si>
  <si>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</si>
  <si>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</si>
  <si>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</si>
  <si>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</si>
  <si>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</si>
  <si>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</si>
  <si>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</si>
  <si>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</si>
  <si>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</si>
  <si>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</si>
  <si>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</si>
  <si>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</si>
  <si>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</si>
  <si>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</si>
  <si>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</si>
  <si>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</si>
  <si>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</si>
  <si>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</si>
  <si>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</si>
  <si>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</si>
  <si>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</si>
  <si>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</si>
  <si>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</si>
  <si>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</si>
  <si>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</si>
  <si>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</si>
  <si>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</si>
  <si>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</si>
  <si>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</si>
  <si>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</si>
  <si>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</si>
  <si>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</si>
  <si>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</si>
  <si>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</si>
  <si>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</si>
  <si>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</si>
  <si>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</si>
  <si>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</si>
  <si>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</si>
  <si>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</si>
  <si>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</si>
  <si>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</si>
  <si>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</si>
  <si>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</si>
  <si>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</si>
  <si>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</si>
  <si>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</si>
  <si>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</si>
  <si>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</si>
  <si>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</si>
  <si>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</si>
  <si>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</si>
  <si>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</si>
  <si>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</si>
  <si>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</si>
  <si>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</si>
  <si>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</si>
  <si>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</si>
  <si>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</si>
  <si>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</si>
  <si>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</si>
  <si>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</si>
  <si>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</si>
  <si>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</si>
  <si>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</si>
  <si>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</si>
  <si>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</si>
  <si>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</si>
  <si>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</si>
  <si>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</si>
  <si>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</si>
  <si>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</si>
  <si>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</si>
  <si>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</si>
  <si>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</si>
  <si>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</si>
  <si>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</si>
  <si>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</si>
  <si>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</si>
  <si>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</si>
  <si>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</si>
  <si>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</si>
  <si>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</si>
  <si>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</si>
  <si>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</si>
  <si>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</si>
  <si>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</si>
  <si>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</si>
  <si>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</si>
  <si>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</si>
  <si>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</si>
  <si>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</si>
  <si>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</si>
  <si>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</si>
  <si>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</si>
  <si>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</si>
  <si>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</si>
  <si>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</si>
  <si>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</si>
  <si>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</si>
  <si>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</si>
  <si>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</si>
  <si>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</si>
  <si>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</si>
  <si>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</si>
  <si>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</si>
  <si>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</si>
  <si>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</si>
  <si>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</si>
  <si>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</si>
  <si>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</si>
  <si>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</si>
  <si>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</si>
  <si>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</si>
  <si>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</si>
  <si>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</si>
  <si>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</si>
  <si>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</si>
  <si>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</si>
  <si>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</si>
  <si>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</si>
  <si>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</si>
  <si>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</si>
  <si>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</si>
  <si>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</si>
  <si>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</si>
  <si>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</si>
  <si>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</si>
  <si>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</si>
  <si>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</si>
  <si>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</si>
  <si>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</si>
  <si>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</si>
  <si>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</si>
  <si>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</si>
  <si>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</si>
  <si>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</si>
  <si>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</si>
  <si>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</si>
  <si>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</si>
  <si>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</si>
  <si>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</si>
  <si>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</si>
  <si>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</si>
  <si>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</si>
  <si>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</si>
  <si>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</si>
  <si>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</si>
  <si>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</si>
  <si>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</si>
  <si>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</si>
  <si>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</si>
  <si>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</si>
  <si>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</si>
  <si>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</si>
  <si>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</si>
  <si>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</si>
  <si>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</si>
  <si>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</si>
  <si>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</si>
  <si>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</si>
  <si>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</si>
  <si>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</si>
  <si>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</si>
  <si>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</si>
  <si>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</si>
  <si>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</si>
  <si>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</si>
  <si>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</si>
  <si>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</si>
  <si>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</si>
  <si>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</si>
  <si>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</si>
  <si>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</si>
  <si>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</si>
  <si>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</si>
  <si>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</si>
  <si>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</si>
  <si>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</si>
  <si>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</si>
  <si>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</si>
  <si>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</si>
  <si>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</si>
  <si>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</si>
  <si>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</si>
  <si>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</si>
  <si>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</si>
  <si>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</si>
  <si>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</si>
  <si>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</si>
  <si>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</si>
  <si>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</si>
  <si>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</si>
  <si>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</si>
  <si>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</si>
  <si>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</si>
  <si>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</si>
  <si>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</si>
  <si>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</si>
  <si>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</si>
  <si>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</si>
  <si>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</si>
  <si>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</si>
  <si>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</si>
  <si>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</si>
  <si>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</si>
  <si>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</si>
  <si>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</si>
  <si>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</si>
  <si>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</si>
  <si>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</si>
  <si>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</si>
  <si>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</si>
  <si>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</si>
  <si>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</si>
  <si>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</si>
  <si>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</si>
  <si>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</si>
  <si>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</si>
  <si>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</si>
  <si>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</si>
  <si>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</si>
  <si>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</si>
  <si>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</si>
  <si>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</si>
  <si>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</si>
  <si>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</si>
  <si>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</si>
  <si>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</si>
  <si>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</si>
  <si>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</si>
  <si>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</si>
  <si>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</si>
  <si>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</si>
  <si>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</si>
  <si>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</si>
  <si>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</si>
  <si>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</si>
  <si>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</si>
  <si>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</si>
  <si>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</si>
  <si>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</si>
  <si>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</si>
  <si>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</si>
  <si>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</si>
  <si>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</si>
  <si>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</si>
  <si>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</si>
  <si>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</si>
  <si>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</si>
  <si>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</si>
  <si>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</si>
  <si>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</si>
  <si>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</si>
  <si>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</si>
  <si>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</si>
  <si>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</si>
  <si>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</si>
  <si>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</si>
  <si>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</si>
  <si>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</si>
  <si>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</si>
  <si>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</si>
  <si>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</si>
  <si>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</si>
  <si>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</si>
  <si>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</si>
  <si>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</si>
  <si>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</si>
  <si>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</si>
  <si>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</si>
  <si>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</si>
  <si>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</si>
  <si>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</si>
  <si>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</si>
  <si>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</si>
  <si>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</si>
  <si>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</si>
  <si>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</si>
  <si>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</si>
  <si>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</si>
  <si>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</si>
  <si>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</si>
  <si>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</si>
  <si>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</si>
  <si>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</si>
  <si>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</si>
  <si>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</si>
  <si>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</si>
  <si>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</si>
  <si>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</si>
  <si>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</si>
  <si>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</si>
  <si>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</si>
  <si>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</si>
  <si>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</si>
  <si>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</si>
  <si>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</si>
  <si>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</si>
  <si>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</si>
  <si>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</si>
  <si>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</si>
  <si>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</si>
  <si>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</si>
  <si>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</si>
  <si>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</si>
  <si>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</si>
  <si>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</si>
  <si>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</si>
  <si>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</si>
  <si>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</si>
  <si>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</si>
  <si>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</si>
  <si>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</si>
  <si>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</si>
  <si>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</si>
  <si>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</si>
  <si>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</si>
  <si>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</si>
  <si>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</si>
  <si>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</si>
  <si>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</si>
  <si>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</si>
  <si>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</si>
  <si>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</si>
  <si>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</si>
  <si>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</si>
  <si>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</si>
  <si>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</si>
  <si>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</si>
  <si>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</si>
  <si>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</si>
  <si>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</si>
  <si>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</si>
  <si>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</si>
  <si>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</si>
  <si>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</si>
  <si>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</si>
  <si>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</si>
  <si>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</si>
  <si>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</si>
  <si>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</si>
  <si>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</si>
  <si>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</si>
  <si>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</si>
  <si>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</si>
  <si>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</si>
  <si>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</si>
  <si>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</si>
  <si>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</si>
  <si>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</si>
  <si>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</si>
  <si>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</si>
  <si>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</si>
  <si>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</si>
  <si>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</si>
  <si>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</si>
  <si>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</si>
  <si>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</si>
  <si>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</si>
  <si>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</si>
  <si>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</si>
  <si>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</si>
  <si>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</si>
  <si>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</si>
  <si>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</si>
  <si>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</si>
  <si>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</si>
  <si>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</si>
  <si>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</si>
  <si>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</si>
  <si>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</si>
  <si>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</si>
  <si>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</si>
  <si>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</si>
  <si>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</si>
  <si>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</si>
  <si>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</si>
  <si>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</si>
  <si>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</si>
  <si>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</si>
  <si>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</si>
  <si>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</si>
  <si>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</si>
  <si>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</si>
  <si>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</si>
  <si>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</si>
  <si>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</si>
  <si>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</si>
  <si>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</si>
  <si>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</si>
  <si>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</si>
  <si>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</si>
  <si>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</si>
  <si>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</si>
  <si>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</si>
  <si>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</si>
  <si>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</si>
  <si>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</si>
  <si>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</si>
  <si>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</si>
  <si>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</si>
  <si>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</si>
  <si>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</si>
  <si>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</si>
  <si>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</si>
  <si>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</si>
  <si>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</si>
  <si>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</si>
  <si>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</si>
  <si>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</si>
  <si>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</si>
  <si>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</si>
  <si>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</si>
  <si>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</si>
  <si>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</si>
  <si>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</si>
  <si>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</si>
  <si>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</si>
  <si>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</si>
  <si>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</si>
  <si>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</si>
  <si>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</si>
  <si>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</si>
  <si>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</si>
  <si>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</si>
  <si>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</si>
  <si>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</si>
  <si>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</si>
  <si>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</si>
  <si>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</si>
  <si>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</si>
  <si>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</si>
  <si>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</si>
  <si>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</si>
  <si>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</si>
  <si>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</si>
  <si>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</si>
  <si>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</si>
  <si>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</si>
  <si>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</si>
  <si>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</si>
  <si>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</si>
  <si>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</si>
  <si>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</si>
  <si>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</si>
  <si>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</si>
  <si>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</si>
  <si>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</si>
  <si>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</si>
  <si>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</si>
  <si>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</si>
  <si>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</si>
  <si>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</si>
  <si>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</si>
  <si>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</si>
  <si>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</si>
  <si>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</si>
  <si>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</si>
  <si>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</si>
  <si>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</si>
  <si>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</si>
  <si>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</si>
  <si>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</si>
  <si>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</si>
  <si>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</si>
  <si>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</si>
  <si>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</si>
  <si>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</si>
  <si>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</si>
  <si>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</si>
  <si>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</si>
  <si>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</si>
  <si>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</si>
  <si>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</si>
  <si>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</si>
  <si>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</si>
  <si>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</si>
  <si>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</si>
  <si>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</si>
  <si>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</si>
  <si>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</si>
  <si>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</si>
  <si>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</si>
  <si>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</si>
  <si>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</si>
  <si>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</si>
  <si>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</si>
  <si>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</si>
  <si>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</si>
  <si>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</si>
  <si>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</si>
  <si>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</si>
  <si>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</si>
  <si>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</si>
  <si>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</si>
  <si>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</si>
  <si>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</si>
  <si>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</si>
  <si>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</si>
  <si>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</si>
  <si>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</si>
  <si>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</si>
  <si>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</si>
  <si>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</si>
  <si>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</si>
  <si>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</si>
  <si>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</si>
  <si>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</si>
  <si>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</si>
  <si>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</si>
  <si>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</si>
  <si>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</si>
  <si>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</si>
  <si>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</si>
  <si>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</si>
  <si>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</si>
  <si>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</si>
  <si>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</si>
  <si>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</si>
  <si>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</si>
  <si>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</si>
  <si>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</si>
  <si>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</si>
  <si>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</si>
  <si>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</si>
  <si>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</si>
  <si>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</si>
  <si>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</si>
  <si>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</si>
  <si>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</si>
  <si>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</si>
  <si>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</si>
  <si>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</si>
  <si>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</si>
  <si>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</si>
  <si>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</si>
  <si>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</si>
  <si>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</si>
  <si>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</si>
  <si>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</si>
  <si>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</si>
  <si>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</si>
  <si>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</si>
  <si>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</si>
  <si>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</si>
  <si>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</si>
  <si>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</si>
  <si>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</si>
  <si>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</si>
  <si>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</si>
  <si>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</si>
  <si>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</si>
  <si>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</si>
  <si>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</si>
  <si>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</si>
  <si>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</si>
  <si>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</si>
  <si>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</si>
  <si>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</si>
  <si>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</si>
  <si>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</si>
  <si>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</si>
  <si>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</si>
  <si>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</si>
  <si>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</si>
  <si>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</si>
  <si>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</si>
  <si>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</si>
  <si>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</si>
  <si>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</si>
  <si>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</si>
  <si>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</si>
  <si>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</si>
  <si>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</si>
  <si>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</si>
  <si>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</si>
  <si>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</si>
  <si>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</si>
  <si>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</si>
  <si>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</si>
  <si>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</si>
  <si>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</si>
  <si>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</si>
  <si>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</si>
  <si>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</si>
  <si>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</si>
  <si>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</si>
  <si>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</si>
  <si>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</si>
  <si>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</si>
  <si>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</si>
  <si>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</si>
  <si>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</si>
  <si>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</si>
  <si>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</si>
  <si>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</si>
  <si>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</si>
  <si>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</si>
  <si>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</si>
  <si>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</si>
  <si>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</si>
  <si>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</si>
  <si>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</si>
  <si>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</si>
  <si>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</si>
  <si>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</si>
  <si>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</si>
  <si>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</si>
  <si>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</si>
  <si>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</si>
  <si>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</si>
  <si>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</si>
  <si>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</si>
  <si>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</si>
  <si>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</si>
  <si>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</si>
  <si>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</si>
  <si>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</si>
  <si>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</si>
  <si>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</si>
  <si>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</si>
  <si>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</si>
  <si>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</si>
  <si>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</si>
  <si>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</si>
  <si>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</si>
  <si>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</si>
  <si>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</si>
  <si>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</si>
  <si>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</si>
  <si>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</si>
  <si>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</si>
  <si>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</si>
  <si>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</si>
  <si>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</si>
  <si>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</si>
  <si>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</si>
  <si>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</si>
  <si>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</si>
  <si>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</si>
  <si>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</si>
  <si>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</si>
  <si>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</si>
  <si>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</si>
  <si>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</si>
  <si>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</si>
  <si>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</si>
  <si>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</si>
  <si>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</si>
  <si>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</si>
  <si>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</si>
  <si>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</si>
  <si>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</si>
  <si>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</si>
  <si>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</si>
  <si>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</si>
  <si>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</si>
  <si>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</si>
  <si>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</si>
  <si>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</si>
  <si>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</si>
  <si>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</si>
  <si>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</si>
  <si>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</si>
  <si>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</si>
  <si>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</si>
  <si>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</si>
  <si>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</si>
  <si>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</si>
  <si>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</si>
  <si>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</si>
  <si>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</si>
  <si>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</si>
  <si>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</si>
  <si>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</si>
  <si>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</si>
  <si>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</si>
  <si>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</si>
  <si>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</si>
  <si>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</si>
  <si>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</si>
  <si>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</si>
  <si>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</si>
  <si>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</si>
  <si>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</si>
  <si>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</si>
  <si>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</si>
  <si>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</si>
  <si>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</si>
  <si>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</si>
  <si>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</si>
  <si>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</si>
  <si>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</si>
  <si>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</si>
  <si>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</si>
  <si>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</si>
  <si>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</si>
  <si>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</si>
  <si>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</si>
  <si>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</si>
  <si>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</si>
  <si>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</si>
  <si>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</si>
  <si>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</si>
  <si>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</si>
  <si>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</si>
  <si>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</si>
  <si>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</si>
  <si>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</si>
  <si>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</si>
  <si>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</si>
  <si>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</si>
  <si>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</si>
  <si>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</si>
  <si>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</si>
  <si>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</si>
  <si>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</si>
  <si>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</si>
  <si>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</si>
  <si>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</si>
  <si>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</si>
  <si>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</si>
  <si>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</si>
  <si>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</si>
  <si>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</si>
  <si>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</si>
  <si>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</si>
  <si>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</si>
  <si>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</si>
  <si>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</si>
  <si>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</si>
  <si>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</si>
  <si>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</si>
  <si>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</si>
  <si>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</si>
  <si>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</si>
  <si>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</si>
  <si>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</si>
  <si>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</si>
  <si>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</si>
  <si>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</si>
  <si>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</si>
  <si>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</si>
  <si>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</si>
  <si>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</si>
  <si>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</si>
  <si>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</si>
  <si>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</si>
  <si>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</si>
  <si>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</si>
  <si>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</si>
  <si>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</si>
  <si>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</si>
  <si>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</si>
  <si>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</si>
  <si>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</si>
  <si>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</si>
  <si>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</si>
  <si>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</si>
  <si>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</si>
  <si>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</si>
  <si>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</si>
  <si>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</si>
  <si>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</si>
  <si>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</si>
  <si>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</si>
  <si>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</si>
  <si>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</si>
  <si>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</si>
  <si>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</si>
  <si>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</si>
  <si>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</si>
  <si>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</si>
  <si>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</si>
  <si>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</si>
  <si>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</si>
  <si>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</si>
  <si>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</si>
  <si>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</si>
  <si>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</si>
  <si>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</si>
  <si>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</si>
  <si>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</si>
  <si>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</si>
  <si>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</si>
  <si>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</si>
  <si>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</si>
  <si>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</si>
  <si>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</si>
  <si>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</si>
  <si>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</si>
  <si>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</si>
  <si>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</si>
  <si>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</si>
  <si>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</si>
  <si>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</si>
  <si>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</si>
  <si>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</si>
  <si>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</si>
  <si>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</si>
  <si>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</si>
  <si>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</si>
  <si>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</si>
  <si>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</si>
  <si>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</si>
  <si>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</si>
  <si>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</si>
  <si>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</si>
  <si>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</si>
  <si>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</si>
  <si>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</si>
  <si>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</si>
  <si>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</si>
  <si>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</si>
  <si>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</si>
  <si>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</si>
  <si>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</si>
  <si>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</si>
  <si>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</si>
  <si>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</si>
  <si>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</si>
  <si>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</si>
  <si>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</si>
  <si>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</si>
  <si>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</si>
  <si>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</si>
  <si>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</si>
  <si>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</si>
  <si>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</si>
  <si>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</si>
  <si>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</si>
  <si>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</si>
  <si>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</si>
  <si>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</si>
  <si>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</si>
  <si>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</si>
  <si>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</si>
  <si>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</si>
  <si>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</si>
  <si>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</si>
  <si>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</si>
  <si>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</si>
  <si>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</si>
  <si>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</si>
  <si>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</si>
  <si>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</si>
  <si>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</si>
  <si>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</si>
  <si>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</si>
  <si>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</si>
  <si>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</si>
  <si>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</si>
  <si>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</si>
  <si>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</si>
  <si>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</si>
  <si>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</si>
  <si>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</si>
  <si>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</si>
  <si>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</si>
  <si>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</si>
  <si>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</si>
  <si>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</si>
  <si>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</si>
  <si>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</si>
  <si>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</si>
  <si>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</si>
  <si>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</si>
  <si>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</si>
  <si>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</si>
  <si>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</si>
  <si>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</si>
  <si>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</si>
  <si>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</si>
  <si>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</si>
  <si>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</si>
  <si>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</si>
  <si>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</si>
  <si>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</si>
  <si>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</si>
  <si>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</si>
  <si>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</si>
  <si>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</si>
  <si>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</si>
  <si>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</si>
  <si>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</si>
  <si>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</si>
  <si>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</si>
  <si>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</si>
  <si>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</si>
  <si>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</si>
  <si>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</si>
  <si>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</si>
  <si>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</si>
  <si>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</si>
  <si>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</si>
  <si>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</si>
  <si>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</si>
  <si>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</si>
  <si>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</si>
  <si>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</si>
  <si>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</si>
  <si>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</si>
  <si>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</si>
  <si>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</si>
  <si>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</si>
  <si>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</si>
  <si>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</si>
  <si>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</si>
  <si>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</si>
  <si>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</si>
  <si>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</si>
  <si>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</si>
  <si>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</si>
  <si>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</si>
  <si>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</si>
  <si>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</si>
  <si>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</si>
  <si>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</si>
  <si>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</si>
  <si>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</si>
  <si>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</si>
  <si>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</si>
  <si>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</si>
  <si>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</si>
  <si>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</si>
  <si>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</si>
  <si>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</si>
  <si>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</si>
  <si>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</si>
  <si>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</si>
  <si>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</si>
  <si>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</si>
  <si>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</si>
  <si>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</si>
  <si>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</si>
  <si>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</si>
  <si>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</si>
  <si>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</si>
  <si>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</si>
  <si>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</si>
  <si>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</si>
  <si>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</si>
  <si>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</si>
  <si>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</si>
  <si>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</si>
  <si>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</si>
  <si>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</si>
  <si>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</si>
  <si>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</si>
  <si>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</si>
  <si>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</si>
  <si>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</si>
  <si>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</si>
  <si>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</si>
  <si>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</si>
  <si>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</si>
  <si>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</si>
  <si>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</si>
  <si>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</si>
  <si>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</si>
  <si>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</si>
  <si>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</si>
  <si>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</si>
  <si>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</si>
  <si>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</si>
  <si>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</si>
  <si>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</si>
  <si>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</si>
  <si>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</si>
  <si>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</si>
  <si>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</si>
  <si>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</si>
  <si>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</si>
  <si>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</si>
  <si>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</si>
  <si>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</si>
  <si>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</si>
  <si>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</si>
  <si>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</si>
  <si>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</si>
  <si>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</si>
  <si>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</si>
  <si>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</si>
  <si>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</si>
  <si>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</si>
  <si>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</si>
  <si>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</si>
  <si>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</si>
  <si>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</si>
  <si>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</si>
  <si>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</si>
  <si>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</si>
  <si>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</si>
  <si>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</si>
  <si>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</si>
  <si>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</si>
  <si>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</si>
  <si>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</si>
  <si>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</si>
  <si>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</si>
  <si>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</si>
  <si>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</si>
  <si>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</si>
  <si>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</si>
  <si>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</si>
  <si>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</si>
  <si>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</si>
  <si>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</si>
  <si>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</si>
  <si>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</si>
  <si>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</si>
  <si>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</si>
  <si>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</si>
  <si>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</si>
  <si>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</si>
  <si>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</si>
  <si>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</si>
  <si>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</si>
  <si>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</si>
  <si>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</si>
  <si>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</si>
  <si>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</si>
  <si>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</si>
  <si>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</si>
  <si>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</si>
  <si>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</si>
  <si>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</si>
  <si>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</si>
  <si>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</si>
  <si>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</si>
  <si>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</si>
  <si>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</si>
  <si>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</si>
  <si>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</si>
  <si>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</si>
  <si>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</si>
  <si>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</si>
  <si>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</si>
  <si>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</si>
  <si>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</si>
  <si>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</si>
  <si>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</si>
  <si>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</si>
  <si>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</si>
  <si>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</si>
  <si>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</si>
  <si>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</si>
  <si>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</si>
  <si>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</si>
  <si>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</si>
  <si>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</si>
  <si>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</si>
  <si>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</si>
  <si>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</si>
  <si>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</si>
  <si>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</si>
  <si>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</si>
  <si>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</si>
  <si>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</si>
  <si>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</si>
  <si>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</si>
  <si>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</si>
  <si>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</si>
  <si>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</si>
  <si>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</si>
  <si>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</si>
  <si>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</si>
  <si>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</si>
  <si>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</si>
  <si>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</si>
  <si>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</si>
  <si>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</si>
  <si>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</si>
  <si>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</si>
  <si>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</si>
  <si>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</si>
  <si>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</si>
  <si>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</si>
  <si>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</si>
  <si>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</si>
  <si>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</si>
  <si>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</si>
  <si>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</si>
  <si>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</si>
  <si>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</si>
  <si>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</si>
  <si>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</si>
  <si>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</si>
  <si>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</si>
  <si>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</si>
  <si>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</si>
  <si>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</si>
  <si>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</si>
  <si>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</si>
  <si>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</si>
  <si>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</si>
  <si>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</si>
  <si>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</si>
  <si>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</si>
  <si>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</si>
  <si>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</si>
  <si>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</si>
  <si>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</si>
  <si>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</si>
  <si>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</si>
  <si>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</si>
  <si>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</si>
  <si>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</si>
  <si>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</si>
  <si>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</si>
  <si>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</si>
  <si>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</si>
  <si>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</si>
  <si>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</si>
  <si>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</si>
  <si>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</si>
  <si>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</si>
  <si>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</si>
  <si>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</si>
  <si>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</si>
  <si>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</si>
  <si>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</si>
  <si>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</si>
  <si>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</si>
  <si>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</si>
  <si>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</si>
  <si>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</si>
  <si>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</si>
  <si>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</si>
  <si>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</si>
  <si>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</si>
  <si>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</si>
  <si>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</si>
  <si>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</si>
  <si>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</si>
  <si>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</si>
  <si>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</si>
  <si>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</si>
  <si>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</si>
  <si>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</si>
  <si>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</si>
  <si>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</si>
  <si>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</si>
  <si>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</si>
  <si>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</si>
  <si>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</si>
  <si>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</si>
  <si>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</si>
  <si>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</si>
  <si>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</si>
  <si>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</si>
  <si>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</si>
  <si>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</si>
  <si>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</si>
  <si>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</si>
  <si>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</si>
  <si>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</si>
  <si>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</si>
  <si>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</si>
  <si>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</si>
  <si>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</si>
  <si>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</si>
  <si>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</si>
  <si>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</si>
  <si>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</si>
  <si>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</si>
  <si>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</si>
  <si>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</si>
  <si>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</si>
  <si>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</si>
  <si>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</si>
  <si>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</si>
  <si>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</si>
  <si>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</si>
  <si>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</si>
  <si>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</si>
  <si>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</si>
  <si>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</si>
  <si>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</si>
  <si>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</si>
  <si>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</si>
  <si>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</si>
  <si>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</si>
  <si>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</si>
  <si>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</si>
  <si>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</si>
  <si>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</si>
  <si>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</si>
  <si>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</si>
  <si>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</si>
  <si>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</si>
  <si>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</si>
  <si>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</si>
  <si>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</si>
  <si>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</si>
  <si>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</si>
  <si>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</si>
  <si>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</si>
  <si>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</si>
  <si>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</si>
  <si>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</si>
  <si>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</si>
  <si>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</si>
  <si>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</si>
  <si>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</si>
  <si>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</si>
  <si>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</si>
  <si>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</si>
  <si>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</si>
  <si>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</si>
  <si>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</si>
  <si>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</si>
  <si>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</si>
  <si>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</si>
  <si>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</si>
  <si>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</si>
  <si>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</si>
  <si>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</si>
  <si>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</si>
  <si>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</si>
  <si>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</si>
  <si>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</si>
  <si>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</si>
  <si>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</si>
  <si>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</si>
  <si>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</si>
  <si>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</si>
  <si>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</si>
  <si>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</si>
  <si>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</si>
  <si>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</si>
  <si>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</si>
  <si>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</si>
  <si>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</si>
  <si>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</si>
  <si>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</si>
  <si>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</si>
  <si>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</si>
  <si>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</si>
  <si>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</si>
  <si>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</si>
  <si>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</si>
  <si>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</si>
  <si>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</si>
  <si>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</si>
  <si>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</si>
  <si>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</si>
  <si>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</si>
  <si>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</si>
  <si>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</si>
  <si>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</si>
  <si>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</si>
  <si>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</si>
  <si>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</si>
  <si>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</si>
  <si>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</si>
  <si>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</si>
  <si>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</si>
  <si>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</si>
  <si>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</si>
  <si>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</si>
  <si>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</si>
  <si>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</si>
  <si>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</si>
  <si>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</si>
  <si>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</si>
  <si>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</si>
  <si>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</si>
  <si>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</si>
  <si>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</si>
  <si>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</si>
  <si>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</si>
  <si>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</si>
  <si>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</si>
  <si>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</si>
  <si>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</si>
  <si>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</si>
  <si>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</si>
  <si>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</si>
  <si>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</si>
  <si>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</si>
  <si>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</si>
  <si>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</si>
  <si>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</si>
  <si>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</si>
  <si>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</si>
  <si>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</si>
  <si>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</si>
  <si>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</si>
  <si>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</si>
  <si>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</si>
  <si>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</si>
  <si>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</si>
  <si>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</si>
  <si>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</si>
  <si>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</si>
  <si>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</si>
  <si>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</si>
  <si>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</si>
  <si>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</si>
  <si>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</si>
  <si>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</si>
  <si>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</si>
  <si>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</si>
  <si>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</si>
  <si>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</si>
  <si>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</si>
  <si>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</si>
  <si>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</si>
  <si>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</si>
  <si>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</si>
  <si>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</si>
  <si>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</si>
  <si>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</si>
  <si>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</si>
  <si>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</si>
  <si>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</si>
  <si>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</si>
  <si>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</si>
  <si>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</si>
  <si>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</si>
  <si>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</si>
  <si>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</si>
  <si>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</si>
  <si>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</si>
  <si>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</si>
  <si>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</si>
  <si>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</si>
  <si>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</si>
  <si>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</si>
  <si>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</si>
  <si>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</si>
  <si>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</si>
  <si>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</si>
  <si>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</si>
  <si>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</si>
  <si>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</si>
  <si>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</si>
  <si>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</si>
  <si>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</si>
  <si>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</si>
  <si>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</si>
  <si>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</si>
  <si>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</si>
  <si>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</si>
  <si>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</si>
  <si>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</si>
  <si>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</si>
  <si>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</si>
  <si>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</si>
  <si>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</si>
  <si>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</si>
  <si>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</si>
  <si>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</si>
  <si>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</si>
  <si>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</si>
  <si>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</si>
  <si>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</si>
  <si>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</si>
  <si>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</si>
  <si>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</si>
  <si>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</si>
  <si>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</si>
  <si>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</si>
  <si>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</si>
  <si>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</si>
  <si>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</si>
  <si>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</si>
  <si>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</si>
  <si>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</si>
  <si>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</si>
  <si>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</si>
  <si>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</si>
  <si>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</si>
  <si>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</si>
  <si>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</si>
  <si>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</si>
  <si>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</si>
  <si>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</si>
  <si>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</si>
  <si>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</si>
  <si>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</si>
  <si>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</si>
  <si>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</si>
  <si>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</si>
  <si>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</si>
  <si>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</si>
  <si>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</si>
  <si>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</si>
  <si>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</si>
  <si>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</si>
  <si>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</si>
  <si>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</si>
  <si>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</si>
  <si>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</si>
  <si>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</si>
  <si>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</si>
  <si>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</si>
  <si>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</si>
  <si>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</si>
  <si>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</si>
  <si>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</si>
  <si>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</si>
  <si>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</si>
  <si>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</si>
  <si>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</si>
  <si>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</si>
  <si>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</si>
  <si>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</si>
  <si>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</si>
  <si>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</si>
  <si>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</si>
  <si>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</si>
  <si>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</si>
  <si>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</si>
  <si>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</si>
  <si>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</si>
  <si>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</si>
  <si>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</si>
  <si>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</si>
  <si>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</si>
  <si>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</si>
  <si>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</si>
  <si>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</si>
  <si>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</si>
  <si>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</si>
  <si>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</si>
  <si>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</si>
  <si>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</si>
  <si>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</si>
  <si>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</si>
  <si>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</si>
  <si>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</si>
  <si>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</si>
  <si>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</si>
  <si>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</si>
  <si>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</si>
  <si>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</si>
  <si>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</si>
  <si>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</si>
  <si>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</si>
  <si>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</si>
  <si>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</si>
  <si>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</si>
  <si>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</si>
  <si>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</si>
  <si>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</si>
  <si>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</si>
  <si>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</si>
  <si>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</si>
  <si>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</si>
  <si>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</si>
  <si>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</si>
  <si>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</si>
  <si>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</si>
  <si>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</si>
  <si>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</si>
  <si>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</si>
  <si>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</si>
  <si>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</si>
  <si>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</si>
  <si>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</si>
  <si>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</si>
  <si>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</si>
  <si>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</si>
  <si>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</si>
  <si>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</si>
  <si>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</si>
  <si>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</si>
  <si>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</si>
  <si>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</si>
  <si>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</si>
  <si>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</si>
  <si>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</si>
  <si>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</si>
  <si>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</si>
  <si>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</si>
  <si>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</si>
  <si>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</si>
  <si>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</si>
  <si>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</si>
  <si>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</si>
  <si>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</si>
  <si>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</si>
  <si>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</si>
  <si>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</si>
  <si>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</si>
  <si>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</si>
  <si>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</si>
  <si>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</si>
  <si>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</si>
  <si>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</si>
  <si>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</si>
  <si>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</si>
  <si>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</si>
  <si>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</si>
  <si>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</si>
  <si>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</si>
  <si>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</si>
  <si>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</si>
  <si>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</si>
  <si>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</si>
  <si>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</si>
  <si>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</si>
  <si>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</si>
  <si>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</si>
  <si>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</si>
  <si>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</si>
  <si>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</si>
  <si>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</si>
  <si>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</si>
  <si>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</si>
  <si>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</si>
  <si>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</si>
  <si>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</si>
  <si>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</si>
  <si>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</si>
  <si>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</si>
  <si>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</si>
  <si>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</si>
  <si>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</si>
  <si>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</si>
  <si>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</si>
  <si>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</si>
  <si>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</si>
  <si>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</si>
  <si>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</si>
  <si>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</si>
  <si>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</si>
  <si>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</si>
  <si>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</si>
  <si>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</si>
  <si>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</si>
  <si>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</si>
  <si>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</si>
  <si>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</si>
  <si>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</si>
  <si>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</si>
  <si>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</si>
  <si>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</si>
  <si>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</si>
  <si>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</si>
  <si>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</si>
  <si>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</si>
  <si>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</si>
  <si>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</si>
  <si>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</si>
  <si>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</si>
  <si>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</si>
  <si>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</si>
  <si>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</si>
  <si>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</si>
  <si>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</si>
  <si>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</si>
  <si>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</si>
  <si>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</si>
  <si>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</si>
  <si>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</si>
  <si>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</si>
  <si>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</si>
  <si>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</si>
  <si>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</si>
  <si>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</si>
  <si>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</si>
  <si>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</si>
  <si>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</si>
  <si>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</si>
  <si>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</si>
  <si>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</si>
  <si>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</si>
  <si>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</si>
  <si>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</si>
  <si>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</si>
  <si>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</si>
  <si>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</si>
  <si>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</si>
  <si>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</si>
  <si>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</si>
  <si>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</si>
  <si>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</si>
  <si>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</si>
  <si>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</si>
  <si>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</si>
  <si>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</si>
  <si>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</si>
  <si>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</si>
  <si>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</si>
  <si>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</si>
  <si>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</si>
  <si>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</si>
  <si>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</si>
  <si>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</si>
  <si>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</si>
  <si>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</si>
  <si>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</si>
  <si>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</si>
  <si>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</si>
  <si>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</si>
  <si>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</si>
  <si>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</si>
  <si>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</si>
  <si>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</si>
  <si>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</si>
  <si>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</si>
  <si>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</si>
  <si>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</si>
  <si>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</si>
  <si>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</si>
  <si>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</si>
  <si>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</si>
  <si>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</si>
  <si>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</si>
  <si>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</si>
  <si>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</si>
  <si>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</si>
  <si>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</si>
  <si>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</si>
  <si>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</si>
  <si>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</si>
  <si>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</si>
  <si>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</si>
  <si>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</si>
  <si>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</si>
  <si>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</si>
  <si>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</si>
  <si>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</si>
  <si>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</si>
  <si>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</si>
  <si>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</si>
  <si>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</si>
  <si>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</si>
  <si>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</si>
  <si>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</si>
  <si>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</si>
  <si>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</si>
  <si>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</si>
  <si>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</si>
  <si>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</si>
  <si>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</si>
  <si>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</si>
  <si>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</si>
  <si>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</si>
  <si>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</si>
  <si>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</si>
  <si>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</si>
  <si>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</si>
  <si>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</si>
  <si>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</si>
  <si>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</si>
  <si>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</si>
  <si>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</si>
  <si>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</si>
  <si>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</si>
  <si>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</si>
  <si>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</si>
  <si>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</si>
  <si>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</si>
  <si>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</si>
  <si>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</si>
  <si>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</si>
  <si>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</si>
  <si>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</si>
  <si>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</si>
  <si>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</si>
  <si>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</si>
  <si>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</si>
  <si>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</si>
  <si>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</si>
  <si>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</si>
  <si>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</si>
  <si>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</si>
  <si>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</si>
  <si>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</si>
  <si>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</si>
  <si>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</si>
  <si>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</si>
  <si>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</si>
  <si>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</si>
  <si>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</si>
  <si>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</si>
  <si>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</si>
  <si>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</si>
  <si>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</si>
  <si>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</si>
  <si>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</si>
  <si>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</si>
  <si>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</si>
  <si>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</si>
  <si>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</si>
  <si>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</si>
  <si>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</si>
  <si>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</si>
  <si>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</si>
  <si>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</si>
  <si>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</si>
  <si>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</si>
  <si>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</si>
  <si>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</si>
  <si>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</si>
  <si>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</si>
  <si>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</si>
  <si>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</si>
  <si>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</si>
  <si>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</si>
  <si>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</si>
  <si>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</si>
  <si>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</si>
  <si>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</si>
  <si>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</si>
  <si>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</si>
  <si>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</si>
  <si>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</si>
  <si>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</si>
  <si>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</si>
  <si>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</si>
  <si>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</si>
  <si>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</si>
  <si>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</si>
  <si>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</si>
  <si>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</si>
  <si>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</si>
  <si>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</si>
  <si>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</si>
  <si>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</si>
  <si>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</si>
  <si>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</si>
  <si>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</si>
  <si>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</si>
  <si>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</si>
  <si>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</si>
  <si>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</si>
  <si>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</si>
  <si>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</si>
  <si>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</si>
  <si>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</si>
  <si>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</si>
  <si>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</si>
  <si>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</si>
  <si>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</si>
  <si>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</si>
  <si>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</si>
  <si>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</si>
  <si>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</si>
  <si>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</si>
  <si>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</si>
  <si>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</si>
  <si>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</si>
  <si>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</si>
  <si>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</si>
  <si>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</si>
  <si>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</si>
  <si>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</si>
  <si>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</si>
  <si>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</si>
  <si>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</si>
  <si>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</si>
  <si>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</si>
  <si>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</si>
  <si>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</si>
  <si>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</si>
  <si>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</si>
  <si>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</si>
  <si>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</si>
  <si>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</si>
  <si>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</si>
  <si>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</si>
  <si>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</si>
  <si>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</si>
  <si>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</si>
  <si>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</si>
  <si>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</si>
  <si>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</si>
  <si>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</si>
  <si>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</si>
  <si>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</si>
  <si>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</si>
  <si>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</si>
  <si>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</si>
  <si>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</si>
  <si>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</si>
  <si>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</si>
  <si>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</si>
  <si>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</si>
  <si>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</si>
  <si>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</si>
  <si>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</si>
  <si>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</si>
  <si>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</si>
  <si>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</si>
  <si>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</si>
  <si>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</si>
  <si>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</si>
  <si>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</si>
  <si>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</si>
  <si>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</si>
  <si>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</si>
  <si>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</si>
  <si>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</si>
  <si>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</si>
  <si>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</si>
  <si>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</si>
  <si>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</si>
  <si>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</si>
  <si>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</si>
  <si>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</si>
  <si>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</si>
  <si>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</si>
  <si>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</si>
  <si>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</si>
  <si>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</si>
  <si>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</si>
  <si>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</si>
  <si>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</si>
  <si>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</si>
  <si>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</si>
  <si>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</si>
  <si>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</si>
  <si>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</si>
  <si>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</si>
  <si>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</si>
  <si>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</si>
  <si>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</si>
  <si>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</si>
  <si>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</si>
  <si>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</si>
  <si>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</si>
  <si>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</si>
  <si>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</si>
  <si>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</si>
  <si>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</si>
  <si>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</si>
  <si>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</si>
  <si>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</si>
  <si>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</si>
  <si>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</si>
  <si>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</si>
  <si>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</si>
  <si>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</si>
  <si>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</si>
  <si>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</si>
  <si>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</si>
  <si>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</si>
  <si>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</si>
  <si>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</si>
  <si>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</si>
  <si>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</si>
  <si>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</si>
  <si>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</si>
  <si>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</si>
  <si>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</si>
  <si>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</si>
  <si>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</si>
  <si>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</si>
  <si>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</si>
  <si>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</si>
  <si>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</si>
  <si>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</si>
  <si>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</si>
  <si>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</si>
  <si>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</si>
  <si>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</si>
  <si>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</si>
  <si>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</si>
  <si>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</si>
  <si>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</si>
  <si>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</si>
  <si>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</si>
  <si>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</si>
  <si>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</si>
  <si>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</si>
  <si>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</si>
  <si>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</si>
  <si>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</si>
  <si>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</si>
  <si>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</si>
  <si>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</si>
  <si>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</si>
  <si>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</si>
  <si>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</si>
  <si>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</si>
  <si>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</si>
  <si>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</si>
  <si>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</si>
  <si>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</si>
  <si>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</si>
  <si>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</si>
  <si>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</si>
  <si>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</si>
  <si>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</si>
  <si>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</si>
  <si>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</si>
  <si>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</si>
  <si>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</si>
  <si>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</si>
  <si>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</si>
  <si>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</si>
  <si>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</si>
  <si>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</si>
  <si>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</si>
  <si>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</si>
  <si>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</si>
  <si>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</si>
  <si>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</si>
  <si>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</si>
  <si>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</si>
  <si>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</si>
  <si>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</si>
  <si>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</si>
  <si>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</si>
  <si>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</si>
  <si>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</si>
  <si>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</si>
  <si>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</si>
  <si>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</si>
  <si>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</si>
  <si>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</si>
  <si>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</si>
  <si>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</si>
  <si>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</si>
  <si>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</si>
  <si>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</si>
  <si>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</si>
  <si>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</si>
  <si>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</si>
  <si>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</si>
  <si>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</si>
  <si>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</si>
  <si>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</si>
  <si>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</si>
  <si>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</si>
  <si>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</si>
  <si>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</si>
  <si>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</si>
  <si>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</si>
  <si>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</si>
  <si>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</si>
  <si>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</si>
  <si>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</si>
  <si>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</si>
  <si>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</si>
  <si>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</si>
  <si>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</si>
  <si>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</si>
  <si>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</si>
  <si>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</si>
  <si>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</si>
  <si>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</si>
  <si>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</si>
  <si>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</si>
  <si>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</si>
  <si>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</si>
  <si>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</si>
  <si>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</si>
  <si>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</si>
  <si>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</si>
  <si>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</si>
  <si>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</si>
  <si>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</si>
  <si>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</si>
  <si>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</si>
  <si>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</si>
  <si>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</si>
  <si>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</si>
  <si>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</si>
  <si>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</si>
  <si>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</si>
  <si>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</si>
  <si>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</si>
  <si>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</si>
  <si>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</si>
  <si>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</si>
  <si>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</si>
  <si>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</si>
  <si>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</si>
  <si>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</si>
  <si>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</si>
  <si>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</si>
  <si>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</si>
  <si>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</si>
  <si>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</si>
  <si>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</si>
  <si>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</si>
  <si>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</si>
  <si>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</si>
  <si>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</si>
  <si>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</si>
  <si>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</si>
  <si>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</si>
  <si>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</si>
  <si>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</si>
  <si>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</si>
  <si>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</si>
  <si>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</si>
  <si>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</si>
  <si>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</si>
  <si>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</si>
  <si>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</si>
  <si>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</si>
  <si>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</si>
  <si>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</si>
  <si>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</si>
  <si>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</si>
  <si>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</si>
  <si>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</si>
  <si>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</si>
  <si>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</si>
  <si>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</si>
  <si>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</si>
  <si>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</si>
  <si>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</si>
  <si>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</si>
  <si>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</si>
  <si>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</si>
  <si>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</si>
  <si>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</si>
  <si>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</si>
  <si>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</si>
  <si>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</si>
  <si>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</si>
  <si>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</si>
  <si>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</si>
  <si>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</si>
  <si>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</si>
  <si>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</si>
  <si>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</si>
  <si>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</si>
  <si>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</si>
  <si>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</si>
  <si>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</si>
  <si>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</si>
  <si>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</si>
  <si>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</si>
  <si>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</si>
  <si>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</si>
  <si>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</si>
  <si>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</si>
  <si>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</si>
  <si>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</si>
  <si>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</si>
  <si>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</si>
  <si>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</si>
  <si>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</si>
  <si>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</si>
  <si>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</si>
  <si>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</si>
  <si>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</si>
  <si>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</si>
  <si>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</si>
  <si>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</si>
  <si>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</si>
  <si>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</si>
  <si>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</si>
  <si>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</si>
  <si>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</si>
  <si>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</si>
  <si>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</si>
  <si>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</si>
  <si>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</si>
  <si>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</si>
  <si>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</si>
  <si>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</si>
  <si>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</si>
  <si>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</si>
  <si>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</si>
  <si>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</si>
  <si>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</si>
  <si>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</si>
  <si>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</si>
  <si>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</si>
  <si>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</si>
  <si>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</si>
  <si>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</si>
  <si>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</si>
  <si>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</si>
  <si>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</si>
  <si>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</si>
  <si>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</si>
  <si>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</si>
  <si>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</si>
  <si>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</si>
  <si>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</si>
  <si>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</si>
  <si>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</si>
  <si>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</si>
  <si>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</si>
  <si>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</si>
  <si>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</si>
  <si>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</si>
  <si>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</si>
  <si>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</si>
  <si>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</si>
  <si>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</si>
  <si>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</si>
  <si>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</si>
  <si>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</si>
  <si>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</si>
  <si>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</si>
  <si>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</si>
  <si>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</si>
  <si>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</si>
  <si>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</si>
  <si>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</si>
  <si>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</si>
  <si>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</si>
  <si>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</si>
  <si>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</si>
  <si>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</si>
  <si>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</si>
  <si>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</si>
  <si>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</si>
  <si>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</si>
  <si>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</si>
  <si>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</si>
  <si>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</si>
  <si>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</si>
  <si>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</si>
  <si>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</si>
  <si>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</si>
  <si>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</si>
  <si>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</si>
  <si>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</si>
  <si>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</si>
  <si>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</si>
  <si>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</si>
  <si>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</si>
  <si>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</si>
  <si>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</si>
  <si>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</si>
  <si>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</si>
  <si>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</si>
  <si>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</si>
  <si>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</si>
  <si>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</si>
  <si>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</si>
  <si>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</si>
  <si>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</si>
  <si>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</si>
  <si>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</si>
  <si>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</si>
  <si>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</si>
  <si>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</si>
  <si>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</si>
  <si>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</si>
  <si>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</si>
  <si>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</si>
  <si>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</si>
  <si>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</si>
  <si>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</si>
  <si>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</si>
  <si>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</si>
  <si>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</si>
  <si>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</si>
  <si>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</si>
  <si>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</si>
  <si>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</si>
  <si>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</si>
  <si>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</si>
  <si>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</si>
  <si>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</si>
  <si>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</si>
  <si>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</si>
  <si>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</si>
  <si>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</si>
  <si>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</si>
  <si>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</si>
  <si>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</si>
  <si>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</si>
  <si>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</si>
  <si>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</si>
  <si>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</si>
  <si>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</si>
  <si>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</si>
  <si>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</si>
  <si>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</si>
  <si>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</si>
  <si>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</si>
  <si>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</si>
  <si>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</si>
  <si>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</si>
  <si>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</si>
  <si>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</si>
  <si>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</si>
  <si>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</si>
  <si>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</si>
  <si>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</si>
  <si>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</si>
  <si>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</si>
  <si>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</si>
  <si>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</si>
  <si>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</si>
  <si>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</si>
  <si>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</si>
  <si>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</si>
  <si>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</si>
  <si>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</si>
  <si>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</si>
  <si>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</si>
  <si>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</si>
  <si>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</si>
  <si>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</si>
  <si>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</si>
  <si>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</si>
  <si>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</si>
  <si>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</si>
  <si>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</si>
  <si>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</si>
  <si>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</si>
  <si>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</si>
  <si>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</si>
  <si>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</si>
  <si>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</si>
  <si>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</si>
  <si>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</si>
  <si>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</si>
  <si>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</si>
  <si>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</si>
  <si>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</si>
  <si>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</si>
  <si>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</si>
  <si>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</si>
  <si>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</si>
  <si>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</si>
  <si>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</si>
  <si>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</si>
  <si>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</si>
  <si>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</si>
  <si>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</si>
  <si>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</si>
  <si>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</si>
  <si>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</si>
  <si>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</si>
  <si>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</si>
  <si>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</si>
  <si>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</si>
  <si>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</si>
  <si>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</si>
  <si>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</si>
  <si>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</si>
  <si>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</si>
  <si>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</si>
  <si>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</si>
  <si>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</si>
  <si>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</si>
  <si>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</si>
  <si>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</si>
  <si>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</si>
  <si>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</si>
  <si>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</si>
  <si>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</si>
  <si>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</si>
  <si>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</si>
  <si>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</si>
  <si>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</si>
  <si>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</si>
  <si>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</si>
  <si>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</si>
  <si>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</si>
  <si>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</si>
  <si>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</si>
  <si>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</si>
  <si>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</si>
  <si>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</si>
  <si>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</si>
  <si>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</si>
  <si>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</si>
  <si>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</si>
  <si>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</si>
  <si>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</si>
  <si>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</si>
  <si>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</si>
  <si>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</si>
  <si>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</si>
  <si>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</si>
  <si>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</si>
  <si>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</si>
  <si>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</si>
  <si>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</si>
  <si>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</si>
  <si>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</si>
  <si>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</si>
  <si>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</si>
  <si>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</si>
  <si>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</si>
  <si>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</si>
  <si>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</si>
  <si>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</si>
  <si>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</si>
  <si>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</si>
  <si>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</si>
  <si>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</si>
  <si>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</si>
  <si>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</si>
  <si>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</si>
  <si>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</si>
  <si>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</si>
  <si>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</si>
  <si>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</si>
  <si>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</si>
  <si>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</si>
  <si>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</si>
  <si>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</si>
  <si>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</si>
  <si>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</si>
  <si>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</si>
  <si>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</si>
  <si>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</si>
  <si>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</si>
  <si>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</si>
  <si>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</si>
  <si>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</si>
  <si>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</si>
  <si>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</si>
  <si>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</si>
  <si>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</si>
  <si>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</si>
  <si>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</si>
  <si>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</si>
  <si>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</si>
  <si>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</si>
  <si>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</si>
  <si>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</si>
  <si>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</si>
  <si>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</si>
  <si>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</si>
  <si>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</si>
  <si>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</si>
  <si>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</si>
  <si>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</si>
  <si>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</si>
  <si>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</si>
  <si>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</si>
  <si>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</si>
  <si>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</si>
  <si>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</si>
  <si>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</si>
  <si>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</si>
  <si>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</si>
  <si>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</si>
  <si>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</si>
  <si>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</si>
  <si>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</si>
  <si>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</si>
  <si>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</si>
  <si>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</si>
  <si>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</si>
  <si>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</si>
  <si>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</si>
  <si>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</si>
  <si>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</si>
  <si>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</si>
  <si>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</si>
  <si>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</si>
  <si>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</si>
  <si>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</si>
  <si>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</si>
  <si>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</si>
  <si>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</si>
  <si>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</si>
  <si>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</si>
  <si>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</si>
  <si>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</si>
  <si>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</si>
  <si>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</si>
  <si>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</si>
  <si>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</si>
  <si>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</si>
  <si>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</si>
  <si>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</si>
  <si>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</si>
  <si>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</si>
  <si>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</si>
  <si>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</si>
  <si>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</si>
  <si>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</si>
  <si>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</si>
  <si>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</si>
  <si>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</si>
  <si>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</si>
  <si>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</si>
  <si>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</si>
  <si>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</si>
  <si>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</si>
  <si>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</si>
  <si>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</si>
  <si>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</si>
  <si>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</si>
  <si>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</si>
  <si>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</si>
  <si>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</si>
  <si>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</si>
  <si>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</si>
  <si>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</si>
  <si>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</si>
  <si>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</si>
  <si>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</si>
  <si>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</si>
  <si>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</si>
  <si>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</si>
  <si>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</si>
  <si>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</si>
  <si>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</si>
  <si>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</si>
  <si>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</si>
  <si>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</si>
  <si>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</si>
  <si>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</si>
  <si>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</si>
  <si>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</si>
  <si>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</si>
  <si>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</si>
  <si>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</si>
  <si>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</si>
  <si>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</si>
  <si>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</si>
  <si>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</si>
  <si>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</si>
  <si>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</si>
  <si>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</si>
  <si>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</si>
  <si>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</si>
  <si>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</si>
  <si>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</si>
  <si>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</si>
  <si>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</si>
  <si>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</si>
  <si>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</si>
  <si>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</si>
  <si>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</si>
  <si>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</si>
  <si>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</si>
  <si>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</si>
  <si>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</si>
  <si>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</si>
  <si>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</si>
  <si>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</si>
  <si>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</si>
  <si>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</si>
  <si>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</si>
  <si>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</si>
  <si>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</si>
  <si>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</si>
  <si>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</si>
  <si>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</si>
  <si>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</si>
  <si>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</si>
  <si>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</si>
  <si>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</si>
  <si>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</si>
  <si>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</si>
  <si>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</si>
  <si>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</si>
  <si>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</si>
  <si>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</si>
  <si>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</si>
  <si>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</si>
  <si>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</si>
  <si>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</si>
  <si>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</si>
  <si>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</si>
  <si>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</si>
  <si>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</si>
  <si>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</si>
  <si>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</si>
  <si>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</si>
  <si>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</si>
  <si>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</si>
  <si>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</si>
  <si>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</si>
  <si>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</si>
  <si>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</si>
  <si>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</si>
  <si>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</si>
  <si>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</si>
  <si>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</si>
  <si>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</si>
  <si>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</si>
  <si>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</si>
  <si>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</si>
  <si>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</si>
  <si>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</si>
  <si>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</si>
  <si>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</si>
  <si>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</si>
  <si>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</si>
  <si>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</si>
  <si>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</si>
  <si>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</si>
  <si>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</si>
  <si>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</si>
  <si>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</si>
  <si>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</si>
  <si>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</si>
  <si>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</si>
  <si>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</si>
  <si>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</si>
  <si>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</si>
  <si>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</si>
  <si>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</si>
  <si>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</si>
  <si>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</si>
  <si>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</si>
  <si>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</si>
  <si>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</si>
  <si>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</si>
  <si>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</si>
  <si>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</si>
  <si>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</si>
  <si>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</si>
  <si>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</si>
  <si>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</si>
  <si>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</si>
  <si>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</si>
  <si>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</si>
  <si>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</si>
  <si>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</si>
  <si>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</si>
  <si>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</si>
  <si>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</si>
  <si>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</si>
  <si>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</si>
  <si>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</si>
  <si>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</si>
  <si>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</si>
  <si>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</si>
  <si>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</si>
  <si>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</si>
  <si>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</si>
  <si>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</si>
  <si>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</si>
  <si>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</si>
  <si>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</si>
  <si>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</si>
  <si>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</si>
  <si>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</si>
  <si>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</si>
  <si>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</si>
  <si>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</si>
  <si>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</si>
  <si>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</si>
  <si>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</si>
  <si>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</si>
  <si>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</si>
  <si>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</si>
  <si>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</si>
  <si>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</si>
  <si>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</si>
  <si>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</si>
  <si>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</si>
  <si>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</si>
  <si>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</si>
  <si>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</si>
  <si>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</si>
  <si>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</si>
  <si>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</si>
  <si>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</si>
  <si>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</si>
  <si>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</si>
  <si>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</si>
  <si>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</si>
  <si>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</si>
  <si>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</si>
  <si>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</si>
  <si>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</si>
  <si>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</si>
  <si>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</si>
  <si>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</si>
  <si>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</si>
  <si>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</si>
  <si>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</si>
  <si>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</si>
  <si>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</si>
  <si>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</si>
  <si>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</si>
  <si>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</si>
  <si>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</si>
  <si>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</si>
  <si>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</si>
  <si>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</si>
  <si>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</si>
  <si>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</si>
  <si>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</si>
  <si>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</si>
  <si>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</si>
  <si>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</si>
  <si>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</si>
  <si>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</si>
  <si>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</si>
  <si>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</si>
  <si>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</si>
  <si>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</si>
  <si>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</si>
  <si>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</si>
  <si>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</si>
  <si>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</si>
  <si>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</si>
  <si>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</si>
  <si>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</si>
  <si>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</si>
  <si>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</si>
  <si>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</si>
  <si>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</si>
  <si>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</si>
  <si>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</si>
  <si>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</si>
  <si>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</si>
  <si>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</si>
  <si>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</si>
  <si>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</si>
  <si>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</si>
  <si>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</si>
  <si>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</si>
  <si>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</si>
  <si>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</si>
  <si>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</si>
  <si>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</si>
  <si>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</si>
  <si>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</si>
  <si>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</si>
  <si>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</si>
  <si>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</si>
  <si>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</si>
  <si>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</si>
  <si>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</si>
  <si>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</si>
  <si>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</si>
  <si>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</si>
  <si>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</si>
  <si>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</si>
  <si>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</si>
  <si>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</si>
  <si>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</si>
  <si>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</si>
  <si>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</si>
  <si>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</si>
  <si>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</si>
  <si>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</si>
  <si>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</si>
  <si>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</si>
  <si>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</si>
  <si>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</si>
  <si>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</si>
  <si>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</si>
  <si>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</si>
  <si>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</si>
  <si>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</si>
  <si>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</si>
  <si>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</si>
  <si>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</si>
  <si>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</si>
  <si>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</si>
  <si>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</si>
  <si>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</si>
  <si>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</si>
  <si>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</si>
  <si>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</si>
  <si>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</si>
  <si>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</si>
  <si>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</si>
  <si>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</si>
  <si>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</si>
  <si>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</si>
  <si>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</si>
  <si>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</si>
  <si>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</si>
  <si>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</si>
  <si>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</si>
  <si>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</si>
  <si>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</si>
  <si>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</si>
  <si>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</si>
  <si>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</si>
  <si>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</si>
  <si>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</si>
  <si>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</si>
  <si>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</si>
  <si>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</si>
  <si>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</si>
  <si>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</si>
  <si>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</si>
  <si>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</si>
  <si>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</si>
  <si>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</si>
  <si>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</si>
  <si>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</si>
  <si>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</si>
  <si>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</si>
  <si>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</si>
  <si>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</si>
  <si>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</si>
  <si>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</si>
  <si>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</si>
  <si>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</si>
  <si>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</si>
  <si>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</si>
  <si>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</si>
  <si>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</si>
  <si>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</si>
  <si>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</si>
  <si>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</si>
  <si>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</si>
  <si>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</si>
  <si>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</si>
  <si>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</si>
  <si>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</si>
  <si>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</si>
  <si>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</si>
  <si>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</si>
  <si>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</si>
  <si>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</si>
  <si>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</si>
  <si>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</si>
  <si>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</si>
  <si>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</si>
  <si>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</si>
  <si>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</si>
  <si>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</si>
  <si>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</si>
  <si>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</si>
  <si>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</si>
  <si>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</si>
  <si>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</si>
  <si>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</si>
  <si>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</si>
  <si>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</si>
  <si>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</si>
  <si>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</si>
  <si>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</si>
  <si>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</si>
  <si>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</si>
  <si>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</si>
  <si>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</si>
  <si>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</si>
  <si>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</si>
  <si>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</si>
  <si>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</si>
  <si>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</si>
  <si>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</si>
  <si>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</si>
  <si>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</si>
  <si>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</si>
  <si>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</si>
  <si>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</si>
  <si>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</si>
  <si>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</si>
  <si>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</si>
  <si>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</si>
  <si>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</si>
  <si>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</si>
  <si>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</si>
  <si>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</si>
  <si>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</si>
  <si>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</si>
  <si>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</si>
  <si>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</si>
  <si>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</si>
  <si>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</si>
  <si>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</si>
  <si>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</si>
  <si>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</si>
  <si>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</si>
  <si>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</si>
  <si>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</si>
  <si>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</si>
  <si>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</si>
  <si>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</si>
  <si>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</si>
  <si>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</si>
  <si>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</si>
  <si>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</si>
  <si>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</si>
  <si>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</si>
  <si>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</si>
  <si>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</si>
  <si>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</si>
  <si>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</si>
  <si>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</si>
  <si>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</si>
  <si>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</si>
  <si>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</si>
  <si>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</si>
  <si>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</si>
  <si>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</si>
  <si>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</si>
  <si>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</si>
  <si>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</si>
  <si>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</si>
  <si>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</si>
  <si>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</si>
  <si>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</si>
  <si>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</si>
  <si>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</si>
  <si>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</si>
  <si>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</si>
  <si>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</si>
  <si>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</si>
  <si>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</si>
  <si>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</si>
  <si>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</si>
  <si>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</si>
  <si>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</si>
  <si>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</si>
  <si>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</si>
  <si>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</si>
  <si>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</si>
  <si>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</si>
  <si>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</si>
  <si>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</si>
  <si>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</si>
  <si>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</si>
  <si>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</si>
  <si>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</si>
  <si>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</si>
  <si>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</si>
  <si>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</si>
  <si>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</si>
  <si>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</si>
  <si>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</si>
  <si>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</si>
  <si>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</si>
  <si>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</si>
  <si>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</si>
  <si>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</si>
  <si>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</si>
  <si>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</si>
  <si>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</si>
  <si>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</si>
  <si>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</si>
  <si>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</si>
  <si>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</si>
  <si>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</si>
  <si>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</si>
  <si>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</si>
  <si>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</si>
  <si>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</si>
  <si>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</si>
  <si>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</si>
  <si>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</si>
  <si>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</si>
  <si>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</si>
  <si>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</si>
  <si>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</si>
  <si>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</si>
  <si>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</si>
  <si>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</si>
  <si>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</si>
  <si>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</si>
  <si>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</si>
  <si>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</si>
  <si>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</si>
  <si>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</si>
  <si>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</si>
  <si>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</si>
  <si>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</si>
  <si>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</si>
  <si>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</si>
  <si>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</si>
  <si>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</si>
  <si>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</si>
  <si>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</si>
  <si>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</si>
  <si>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</si>
  <si>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</si>
  <si>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</si>
  <si>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</si>
  <si>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</si>
  <si>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</si>
  <si>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</si>
  <si>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</si>
  <si>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</si>
  <si>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</si>
  <si>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</si>
  <si>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</si>
  <si>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</si>
  <si>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</si>
  <si>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</si>
  <si>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</si>
  <si>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</si>
  <si>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</si>
  <si>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</si>
  <si>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</si>
  <si>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</si>
  <si>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</si>
  <si>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</si>
  <si>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</si>
  <si>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</si>
  <si>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</si>
  <si>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</si>
  <si>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</si>
  <si>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</si>
  <si>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</si>
  <si>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</si>
  <si>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</si>
  <si>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</si>
  <si>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</si>
  <si>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</si>
  <si>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</si>
  <si>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</si>
  <si>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</si>
  <si>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</si>
  <si>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</si>
  <si>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</si>
  <si>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</si>
  <si>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</si>
  <si>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</si>
  <si>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</si>
  <si>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</si>
  <si>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</si>
  <si>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</si>
  <si>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</si>
  <si>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</si>
  <si>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</si>
  <si>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</si>
  <si>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</si>
  <si>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</si>
  <si>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</si>
  <si>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</si>
  <si>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</si>
  <si>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</si>
  <si>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</si>
  <si>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</si>
  <si>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</si>
  <si>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</si>
  <si>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</si>
  <si>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</si>
  <si>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</si>
  <si>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</si>
  <si>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</si>
  <si>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</si>
  <si>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</si>
  <si>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</si>
  <si>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</si>
  <si>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</si>
  <si>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</si>
  <si>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</si>
  <si>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</si>
  <si>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</si>
  <si>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</si>
  <si>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</si>
  <si>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</si>
  <si>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</si>
  <si>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</si>
  <si>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</si>
  <si>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</si>
  <si>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</si>
  <si>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</si>
  <si>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</si>
  <si>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</si>
  <si>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</si>
  <si>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</si>
  <si>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</si>
  <si>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</si>
  <si>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</si>
  <si>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</si>
  <si>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</si>
  <si>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</si>
  <si>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</si>
  <si>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</si>
  <si>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</si>
  <si>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</si>
  <si>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</si>
  <si>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</si>
  <si>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</si>
  <si>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</si>
  <si>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</si>
  <si>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</si>
  <si>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</si>
  <si>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</si>
  <si>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</si>
  <si>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</si>
  <si>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</si>
  <si>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</si>
  <si>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</si>
  <si>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</si>
  <si>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</si>
  <si>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</si>
  <si>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</si>
  <si>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</si>
  <si>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</si>
  <si>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</si>
  <si>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</si>
  <si>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</si>
  <si>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</si>
  <si>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</si>
  <si>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</si>
  <si>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</si>
  <si>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</si>
  <si>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</si>
  <si>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</si>
  <si>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</si>
  <si>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</si>
  <si>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</si>
  <si>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</si>
  <si>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</si>
  <si>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</si>
  <si>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</si>
  <si>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</si>
  <si>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</si>
  <si>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</si>
  <si>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</si>
  <si>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</si>
  <si>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</si>
  <si>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</si>
  <si>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</si>
  <si>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</si>
  <si>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</si>
  <si>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</si>
  <si>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</si>
  <si>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</si>
  <si>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</si>
  <si>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</si>
  <si>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</si>
  <si>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</si>
  <si>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</si>
  <si>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</si>
  <si>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</si>
  <si>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</si>
  <si>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</si>
  <si>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</si>
  <si>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</si>
  <si>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</si>
  <si>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</si>
  <si>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</si>
  <si>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</si>
  <si>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</si>
  <si>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</si>
  <si>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</si>
  <si>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</si>
  <si>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</si>
  <si>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</si>
  <si>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</si>
  <si>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</si>
  <si>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</si>
  <si>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</si>
  <si>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</si>
  <si>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</si>
  <si>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</si>
  <si>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</si>
  <si>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</si>
  <si>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</si>
  <si>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</si>
  <si>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</si>
  <si>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</si>
  <si>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</si>
  <si>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</si>
  <si>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</si>
  <si>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</si>
  <si>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</si>
  <si>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</si>
  <si>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</si>
  <si>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</si>
  <si>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</si>
  <si>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</si>
  <si>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</si>
  <si>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</si>
  <si>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</si>
  <si>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</si>
  <si>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</si>
  <si>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</si>
  <si>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</si>
  <si>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</si>
  <si>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</si>
  <si>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</si>
  <si>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</si>
  <si>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</si>
  <si>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</si>
  <si>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</si>
  <si>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</si>
  <si>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</si>
  <si>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</si>
  <si>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</si>
  <si>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</si>
  <si>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</si>
  <si>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</si>
  <si>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</si>
  <si>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</si>
  <si>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</si>
  <si>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</si>
  <si>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</si>
  <si>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</si>
  <si>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</si>
  <si>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</si>
  <si>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</si>
  <si>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</si>
  <si>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</si>
  <si>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</si>
  <si>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</si>
  <si>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</si>
  <si>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</si>
  <si>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</si>
  <si>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</si>
  <si>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</si>
  <si>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</si>
  <si>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</si>
  <si>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</si>
  <si>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</si>
  <si>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</si>
  <si>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</si>
  <si>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</si>
  <si>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</si>
  <si>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</si>
  <si>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</si>
  <si>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</si>
  <si>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</si>
  <si>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</si>
  <si>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</si>
  <si>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</si>
  <si>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</si>
  <si>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</si>
  <si>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</si>
  <si>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</si>
  <si>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</si>
  <si>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</si>
  <si>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</si>
  <si>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</si>
  <si>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</si>
  <si>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</si>
  <si>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</si>
  <si>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</si>
  <si>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</si>
  <si>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</si>
  <si>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</si>
  <si>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</si>
  <si>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</si>
  <si>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</si>
  <si>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</si>
  <si>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</si>
  <si>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</si>
  <si>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</si>
  <si>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</si>
  <si>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</si>
  <si>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</si>
  <si>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</si>
  <si>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</si>
  <si>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</si>
  <si>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</si>
  <si>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</si>
  <si>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</si>
  <si>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</si>
  <si>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</si>
  <si>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</si>
  <si>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</si>
  <si>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</si>
  <si>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</si>
  <si>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</si>
  <si>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</si>
  <si>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</si>
  <si>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</si>
  <si>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</si>
  <si>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</si>
  <si>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</si>
  <si>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</si>
  <si>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</si>
  <si>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</si>
  <si>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</si>
  <si>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</si>
  <si>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</si>
  <si>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</si>
  <si>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</si>
  <si>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</si>
  <si>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</si>
  <si>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</si>
  <si>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</si>
  <si>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</si>
  <si>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</si>
  <si>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</si>
  <si>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</si>
  <si>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</si>
  <si>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</si>
  <si>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</si>
  <si>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</si>
  <si>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</si>
  <si>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</si>
  <si>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</si>
  <si>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</si>
  <si>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</si>
  <si>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</si>
  <si>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</si>
  <si>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</si>
  <si>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</si>
  <si>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</si>
  <si>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</si>
  <si>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</si>
  <si>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</si>
  <si>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</si>
  <si>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</si>
  <si>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</si>
  <si>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</si>
  <si>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</si>
  <si>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</si>
  <si>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</si>
  <si>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</si>
  <si>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</si>
  <si>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</si>
  <si>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</si>
  <si>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</si>
  <si>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</si>
  <si>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</si>
  <si>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</si>
  <si>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</si>
  <si>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</si>
  <si>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</si>
  <si>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</si>
  <si>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</si>
  <si>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</si>
  <si>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</si>
  <si>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</si>
  <si>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</si>
  <si>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</si>
  <si>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</si>
  <si>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</si>
  <si>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</si>
  <si>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</si>
  <si>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</si>
  <si>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</si>
  <si>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</si>
  <si>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</si>
  <si>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</si>
  <si>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</si>
  <si>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</si>
  <si>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</si>
  <si>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</si>
  <si>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</si>
  <si>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</si>
  <si>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</si>
  <si>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</si>
  <si>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</si>
  <si>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</si>
  <si>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</si>
  <si>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</si>
  <si>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</si>
  <si>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</si>
  <si>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</si>
  <si>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</si>
  <si>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</si>
  <si>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</si>
  <si>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</si>
  <si>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</si>
  <si>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</si>
  <si>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</si>
  <si>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</si>
  <si>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</si>
  <si>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</si>
  <si>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</si>
  <si>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</si>
  <si>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</si>
  <si>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</si>
  <si>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</si>
  <si>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</si>
  <si>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</si>
  <si>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</si>
  <si>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</si>
  <si>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</si>
  <si>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</si>
  <si>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</si>
  <si>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</si>
  <si>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</si>
  <si>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</si>
  <si>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</si>
  <si>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</si>
  <si>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</si>
  <si>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</si>
  <si>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</si>
  <si>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</si>
  <si>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</si>
  <si>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</si>
  <si>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</si>
  <si>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</si>
  <si>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</si>
  <si>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</si>
  <si>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</si>
  <si>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</si>
  <si>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</si>
  <si>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</si>
  <si>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</si>
  <si>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</si>
  <si>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</si>
  <si>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</si>
  <si>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</si>
  <si>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</si>
  <si>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</si>
  <si>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</si>
  <si>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</si>
  <si>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</si>
  <si>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</si>
  <si>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</si>
  <si>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</si>
  <si>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</si>
  <si>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</si>
  <si>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</si>
  <si>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</si>
  <si>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</si>
  <si>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</si>
  <si>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</si>
  <si>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</si>
  <si>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</si>
  <si>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</si>
  <si>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</si>
  <si>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</si>
  <si>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</si>
  <si>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</si>
  <si>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</si>
  <si>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</si>
  <si>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</si>
  <si>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</si>
  <si>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</si>
  <si>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</si>
  <si>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</si>
  <si>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</si>
  <si>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</si>
  <si>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</si>
  <si>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</si>
  <si>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</si>
  <si>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</si>
  <si>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</si>
  <si>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</si>
  <si>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</si>
  <si>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</si>
  <si>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</si>
  <si>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</si>
  <si>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</si>
  <si>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</si>
  <si>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</si>
  <si>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</si>
  <si>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</si>
  <si>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</si>
  <si>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</si>
  <si>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</si>
  <si>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</si>
  <si>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</si>
  <si>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</si>
  <si>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</si>
  <si>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</si>
  <si>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</si>
  <si>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</si>
  <si>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</si>
  <si>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</si>
  <si>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</si>
  <si>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</si>
  <si>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</si>
  <si>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</si>
  <si>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</si>
  <si>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</si>
  <si>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</si>
  <si>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</si>
  <si>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</si>
  <si>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</si>
  <si>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</si>
  <si>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</si>
  <si>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</si>
  <si>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</si>
  <si>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</si>
  <si>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</si>
  <si>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</si>
  <si>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</si>
  <si>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</si>
  <si>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</si>
  <si>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</si>
  <si>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</si>
  <si>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</si>
  <si>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</si>
  <si>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</si>
  <si>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</si>
  <si>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</si>
  <si>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</si>
  <si>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</si>
  <si>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</si>
  <si>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</si>
  <si>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</si>
  <si>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</si>
  <si>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</si>
  <si>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</si>
  <si>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</si>
  <si>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</si>
  <si>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</si>
  <si>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</si>
  <si>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</si>
  <si>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</si>
  <si>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</si>
  <si>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</si>
  <si>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</si>
  <si>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</si>
  <si>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</si>
  <si>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</si>
  <si>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</si>
  <si>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</si>
  <si>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</si>
  <si>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</si>
  <si>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</si>
  <si>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</si>
  <si>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</si>
  <si>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</si>
  <si>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</si>
  <si>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</si>
  <si>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</si>
  <si>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</si>
  <si>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</si>
  <si>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</si>
  <si>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</si>
  <si>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</si>
  <si>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</si>
  <si>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</si>
  <si>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</si>
  <si>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</si>
  <si>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</si>
  <si>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</si>
  <si>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</si>
  <si>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</si>
  <si>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</si>
  <si>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</si>
  <si>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</si>
  <si>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</si>
  <si>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</si>
  <si>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</si>
  <si>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</si>
  <si>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</si>
  <si>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</si>
  <si>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</si>
  <si>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</si>
  <si>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</si>
  <si>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</si>
  <si>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</si>
  <si>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</si>
  <si>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</si>
  <si>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</si>
  <si>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</si>
  <si>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</si>
  <si>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</si>
  <si>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</si>
  <si>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</si>
  <si>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</si>
  <si>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</si>
  <si>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</si>
  <si>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</si>
  <si>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</si>
  <si>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</si>
  <si>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</si>
  <si>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</si>
  <si>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</si>
  <si>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</si>
  <si>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</si>
  <si>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</si>
  <si>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</si>
  <si>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</si>
  <si>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</si>
  <si>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</si>
  <si>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</si>
  <si>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</si>
  <si>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</si>
  <si>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</si>
  <si>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</si>
  <si>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</si>
  <si>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</si>
  <si>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</si>
  <si>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</si>
  <si>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</si>
  <si>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</si>
  <si>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</si>
  <si>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</si>
  <si>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</si>
  <si>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</si>
  <si>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</si>
  <si>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</si>
  <si>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</si>
  <si>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</si>
  <si>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</si>
  <si>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</si>
  <si>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</si>
  <si>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</si>
  <si>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</si>
  <si>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</si>
  <si>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</si>
  <si>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</si>
  <si>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</si>
  <si>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</si>
  <si>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</si>
  <si>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</si>
  <si>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</si>
  <si>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</si>
  <si>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</si>
  <si>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</si>
  <si>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</si>
  <si>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</si>
  <si>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</si>
  <si>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</si>
  <si>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</si>
  <si>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</si>
  <si>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</si>
  <si>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</si>
  <si>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</si>
  <si>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</si>
  <si>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</si>
  <si>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</si>
  <si>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</si>
  <si>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</si>
  <si>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</si>
  <si>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</si>
  <si>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</si>
  <si>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</si>
  <si>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</si>
  <si>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</si>
  <si>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</si>
  <si>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</si>
  <si>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</si>
  <si>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</si>
  <si>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</si>
  <si>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</si>
  <si>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</si>
  <si>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</si>
  <si>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</si>
  <si>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</si>
  <si>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</si>
  <si>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</si>
  <si>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</si>
  <si>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</si>
  <si>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</si>
  <si>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</si>
  <si>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</si>
  <si>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</si>
  <si>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</si>
  <si>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</si>
  <si>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</si>
  <si>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</si>
  <si>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</si>
  <si>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</si>
  <si>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</si>
  <si>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</si>
  <si>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</si>
  <si>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</si>
  <si>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</si>
  <si>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</si>
  <si>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</si>
  <si>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</si>
  <si>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</si>
  <si>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</si>
  <si>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</si>
  <si>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</si>
  <si>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</si>
  <si>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</si>
  <si>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</si>
  <si>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</si>
  <si>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</si>
  <si>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</si>
  <si>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</si>
  <si>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</si>
  <si>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</si>
  <si>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</si>
  <si>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</si>
  <si>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</si>
  <si>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</si>
  <si>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</si>
  <si>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</si>
  <si>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</si>
  <si>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</si>
  <si>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</si>
  <si>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</si>
  <si>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</si>
  <si>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</si>
  <si>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</si>
  <si>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</si>
  <si>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</si>
  <si>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</si>
  <si>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</si>
  <si>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</si>
  <si>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</si>
  <si>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</si>
  <si>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</si>
  <si>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</si>
  <si>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</si>
  <si>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</si>
  <si>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</si>
  <si>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</si>
  <si>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</si>
  <si>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</si>
  <si>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</si>
  <si>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</si>
  <si>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</si>
  <si>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</si>
  <si>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</si>
  <si>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</si>
  <si>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</si>
  <si>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</si>
  <si>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</si>
  <si>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</si>
  <si>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</si>
  <si>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</si>
  <si>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</si>
  <si>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</si>
  <si>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</si>
  <si>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</si>
  <si>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</si>
  <si>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</si>
  <si>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</si>
  <si>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</si>
  <si>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</si>
  <si>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</si>
  <si>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</si>
  <si>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</si>
  <si>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</si>
  <si>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</si>
  <si>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</si>
  <si>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</si>
  <si>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</si>
  <si>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</si>
  <si>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</si>
  <si>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</si>
  <si>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</si>
  <si>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</si>
  <si>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</si>
  <si>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</si>
  <si>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</si>
  <si>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</si>
  <si>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</si>
  <si>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</si>
  <si>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</si>
  <si>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</si>
  <si>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</si>
  <si>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</si>
  <si>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</si>
  <si>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</si>
  <si>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</si>
  <si>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</si>
  <si>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</si>
  <si>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</si>
  <si>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</si>
  <si>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</si>
  <si>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</si>
  <si>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</si>
  <si>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</si>
  <si>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</si>
  <si>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</si>
  <si>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</si>
  <si>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</si>
  <si>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</si>
  <si>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</si>
  <si>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</si>
  <si>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</si>
  <si>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</si>
  <si>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</si>
  <si>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</si>
  <si>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</si>
  <si>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</si>
  <si>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</si>
  <si>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</si>
  <si>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</si>
  <si>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</si>
  <si>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</si>
  <si>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</si>
  <si>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</si>
  <si>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</si>
  <si>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</si>
  <si>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</si>
  <si>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</si>
  <si>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</si>
  <si>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</si>
  <si>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</si>
  <si>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</si>
  <si>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</si>
  <si>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</si>
  <si>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</si>
  <si>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</si>
  <si>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</si>
  <si>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</si>
  <si>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</si>
  <si>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</si>
  <si>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</si>
  <si>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</si>
  <si>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</si>
  <si>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</si>
  <si>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</si>
  <si>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</si>
  <si>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</si>
  <si>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</si>
  <si>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</si>
  <si>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</si>
  <si>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</si>
  <si>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</si>
  <si>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</si>
  <si>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</si>
  <si>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</si>
  <si>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</si>
  <si>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</si>
  <si>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</si>
  <si>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</si>
  <si>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</si>
  <si>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</si>
  <si>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</si>
  <si>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</si>
  <si>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</si>
  <si>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</si>
  <si>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</si>
  <si>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</si>
  <si>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</si>
  <si>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</si>
  <si>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</si>
  <si>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</si>
  <si>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</si>
  <si>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</si>
  <si>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</si>
  <si>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</si>
  <si>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</si>
  <si>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</si>
  <si>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</si>
  <si>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</si>
  <si>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</si>
  <si>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</si>
  <si>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</si>
  <si>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</si>
  <si>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</si>
  <si>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</si>
  <si>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</si>
  <si>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</si>
  <si>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</si>
  <si>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</si>
  <si>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</si>
  <si>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</si>
  <si>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</si>
  <si>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</si>
  <si>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</si>
  <si>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</si>
  <si>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</si>
  <si>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</si>
  <si>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</si>
  <si>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</si>
  <si>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</si>
  <si>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</si>
  <si>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</si>
  <si>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</si>
  <si>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</si>
  <si>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</si>
  <si>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</si>
  <si>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</si>
  <si>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</si>
  <si>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</si>
  <si>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</si>
  <si>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</si>
  <si>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</si>
  <si>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</si>
  <si>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</si>
  <si>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</si>
  <si>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</si>
  <si>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</si>
  <si>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</si>
  <si>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</si>
  <si>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</si>
  <si>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</si>
  <si>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</si>
  <si>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</si>
  <si>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</si>
  <si>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</si>
  <si>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</si>
  <si>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</si>
  <si>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</si>
  <si>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</si>
  <si>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</si>
  <si>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</si>
  <si>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</si>
  <si>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</si>
  <si>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</si>
  <si>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</si>
  <si>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</si>
  <si>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</si>
  <si>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</si>
  <si>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</si>
  <si>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</si>
  <si>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</si>
  <si>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</si>
  <si>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</si>
  <si>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</si>
  <si>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</si>
  <si>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</si>
  <si>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</si>
  <si>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</si>
  <si>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</si>
  <si>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</si>
  <si>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</si>
  <si>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</si>
  <si>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</si>
  <si>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</si>
  <si>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</si>
  <si>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</si>
  <si>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</si>
  <si>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</si>
  <si>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</si>
  <si>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</si>
  <si>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</si>
  <si>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</si>
  <si>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</si>
  <si>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</si>
  <si>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</si>
  <si>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</si>
  <si>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</si>
  <si>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</si>
  <si>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</si>
  <si>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</si>
  <si>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</si>
  <si>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</si>
  <si>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</si>
  <si>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</si>
  <si>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</si>
  <si>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</si>
  <si>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</si>
  <si>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</si>
  <si>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</si>
  <si>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</si>
  <si>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</si>
  <si>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</si>
  <si>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</si>
  <si>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</si>
  <si>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</si>
  <si>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</si>
  <si>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</si>
  <si>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</si>
  <si>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</si>
  <si>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</si>
  <si>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</si>
  <si>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</si>
  <si>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</si>
  <si>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</si>
  <si>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</si>
  <si>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</si>
  <si>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</si>
  <si>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</si>
  <si>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</si>
  <si>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</si>
  <si>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</si>
  <si>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</si>
  <si>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</si>
  <si>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</si>
  <si>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</si>
  <si>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</si>
  <si>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</si>
  <si>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</si>
  <si>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</si>
  <si>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</si>
  <si>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</si>
  <si>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</si>
  <si>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</si>
  <si>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</si>
  <si>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</si>
  <si>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</si>
  <si>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</si>
  <si>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</si>
  <si>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</si>
  <si>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</si>
  <si>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</si>
  <si>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</si>
  <si>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</si>
  <si>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</si>
  <si>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</si>
  <si>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</si>
  <si>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</si>
  <si>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</si>
  <si>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</si>
  <si>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</si>
  <si>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</si>
  <si>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</si>
  <si>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</si>
  <si>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</si>
  <si>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</si>
  <si>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</si>
  <si>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</si>
  <si>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</si>
  <si>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</si>
  <si>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</si>
  <si>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</si>
  <si>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</si>
  <si>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</si>
  <si>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</si>
  <si>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</si>
  <si>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</si>
  <si>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</si>
  <si>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</si>
  <si>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</si>
  <si>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</si>
  <si>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</si>
  <si>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</si>
  <si>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</si>
  <si>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</si>
  <si>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</si>
  <si>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</si>
  <si>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</si>
  <si>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</si>
  <si>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</si>
  <si>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</si>
  <si>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</si>
  <si>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</si>
  <si>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</si>
  <si>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</si>
  <si>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</si>
  <si>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</si>
  <si>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</si>
  <si>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</si>
  <si>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</si>
  <si>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</si>
  <si>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</si>
  <si>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</si>
  <si>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</si>
  <si>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</si>
  <si>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</si>
  <si>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</si>
  <si>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</si>
  <si>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</si>
  <si>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</si>
  <si>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</si>
  <si>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</si>
  <si>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</si>
  <si>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</si>
  <si>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</si>
  <si>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</si>
  <si>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</si>
  <si>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</si>
  <si>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</si>
  <si>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</si>
  <si>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</si>
  <si>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</si>
  <si>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</si>
  <si>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</si>
  <si>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</si>
  <si>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</si>
  <si>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</si>
  <si>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</si>
  <si>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</si>
  <si>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</si>
  <si>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</si>
  <si>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</si>
  <si>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</si>
  <si>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</si>
  <si>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</si>
  <si>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</si>
  <si>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</si>
  <si>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</si>
  <si>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</si>
  <si>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</si>
  <si>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</si>
  <si>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</si>
  <si>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</si>
  <si>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</si>
  <si>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</si>
  <si>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</si>
  <si>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</si>
  <si>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</si>
  <si>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</si>
  <si>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</si>
  <si>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</si>
  <si>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</si>
  <si>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</si>
  <si>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</si>
  <si>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</si>
  <si>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</si>
  <si>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</si>
  <si>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</si>
  <si>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</si>
  <si>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</si>
  <si>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</si>
  <si>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</si>
  <si>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</si>
  <si>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</si>
  <si>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</si>
  <si>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</si>
  <si>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</si>
  <si>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</si>
  <si>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</si>
  <si>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</si>
  <si>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</si>
  <si>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</si>
  <si>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</si>
  <si>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</si>
  <si>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</si>
  <si>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</si>
  <si>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</si>
  <si>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</si>
  <si>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</si>
  <si>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</si>
  <si>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</si>
  <si>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</si>
  <si>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</si>
  <si>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</si>
  <si>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</si>
  <si>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</si>
  <si>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</si>
  <si>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</si>
  <si>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</si>
  <si>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</si>
  <si>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</si>
  <si>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</si>
  <si>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</si>
  <si>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</si>
  <si>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</si>
  <si>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</si>
  <si>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</si>
  <si>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</si>
  <si>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</si>
  <si>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</si>
  <si>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</si>
  <si>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</si>
  <si>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</si>
  <si>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</si>
  <si>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</si>
  <si>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</si>
  <si>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</si>
  <si>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</si>
  <si>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</si>
  <si>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</si>
  <si>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</si>
  <si>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</si>
  <si>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</si>
  <si>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</si>
  <si>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</si>
  <si>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</si>
  <si>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</si>
  <si>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</si>
  <si>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</si>
  <si>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</si>
  <si>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</si>
  <si>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</si>
  <si>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</si>
  <si>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</si>
  <si>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</si>
  <si>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</si>
  <si>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</si>
  <si>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</si>
  <si>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</si>
  <si>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</si>
  <si>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</si>
  <si>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</si>
  <si>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</si>
  <si>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</si>
  <si>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</si>
  <si>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</si>
  <si>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</si>
  <si>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</si>
  <si>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</si>
  <si>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</si>
  <si>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</si>
  <si>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</si>
  <si>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</si>
  <si>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</si>
  <si>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</si>
  <si>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</si>
  <si>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</si>
  <si>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</si>
  <si>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</si>
  <si>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</si>
  <si>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</si>
  <si>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</si>
  <si>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</si>
  <si>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</si>
  <si>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</si>
  <si>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</si>
  <si>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</si>
  <si>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</si>
  <si>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</si>
  <si>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</si>
  <si>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</si>
  <si>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</si>
  <si>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</si>
  <si>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</si>
  <si>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</si>
  <si>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</si>
  <si>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</si>
  <si>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</si>
  <si>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</si>
  <si>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</si>
  <si>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</si>
  <si>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</si>
  <si>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</si>
  <si>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</si>
  <si>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</si>
  <si>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</si>
  <si>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</si>
  <si>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</si>
  <si>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</si>
  <si>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</si>
  <si>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</si>
  <si>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</si>
  <si>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</si>
  <si>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</si>
  <si>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</si>
  <si>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</si>
  <si>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</si>
  <si>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</si>
  <si>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</si>
  <si>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</si>
  <si>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</si>
  <si>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</si>
  <si>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</si>
  <si>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</si>
  <si>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</si>
  <si>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</si>
  <si>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</si>
  <si>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</si>
  <si>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</si>
  <si>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</si>
  <si>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</si>
  <si>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</si>
  <si>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</si>
  <si>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</si>
  <si>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</si>
  <si>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</si>
  <si>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</si>
  <si>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</si>
  <si>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</si>
  <si>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</si>
  <si>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</si>
  <si>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</si>
  <si>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</si>
  <si>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</si>
  <si>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</si>
  <si>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</si>
  <si>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</si>
  <si>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</si>
  <si>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</si>
  <si>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</si>
  <si>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</si>
  <si>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</si>
  <si>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</si>
  <si>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</si>
  <si>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</si>
  <si>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</si>
  <si>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</si>
  <si>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</si>
  <si>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</si>
  <si>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</si>
  <si>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</si>
  <si>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</si>
  <si>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</si>
  <si>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</si>
  <si>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</si>
  <si>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</si>
  <si>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</si>
  <si>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</si>
  <si>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</si>
  <si>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</si>
  <si>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</si>
  <si>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</si>
  <si>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</si>
  <si>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</si>
  <si>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</si>
  <si>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</si>
  <si>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</si>
  <si>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</si>
  <si>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</si>
  <si>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</si>
  <si>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</si>
  <si>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</si>
  <si>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</si>
  <si>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</si>
  <si>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</si>
  <si>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</si>
  <si>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</si>
  <si>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</si>
  <si>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</si>
  <si>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</si>
  <si>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</si>
  <si>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</si>
  <si>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</si>
  <si>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</si>
  <si>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</si>
  <si>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</si>
  <si>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</si>
  <si>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</si>
  <si>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</si>
  <si>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</si>
  <si>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</si>
  <si>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</si>
  <si>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</si>
  <si>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</si>
  <si>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</si>
  <si>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</si>
  <si>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</si>
  <si>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</si>
  <si>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</si>
  <si>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</si>
  <si>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</si>
  <si>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</si>
  <si>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</si>
  <si>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</si>
  <si>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</si>
  <si>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</si>
  <si>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</si>
  <si>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</si>
  <si>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</si>
  <si>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</si>
  <si>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</si>
  <si>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</si>
  <si>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</si>
  <si>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</si>
  <si>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</si>
  <si>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</si>
  <si>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</si>
  <si>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</si>
  <si>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</si>
  <si>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</si>
  <si>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</si>
  <si>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</si>
  <si>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</si>
  <si>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</si>
  <si>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</si>
  <si>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</si>
  <si>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</si>
  <si>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</si>
  <si>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</si>
  <si>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</si>
  <si>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</si>
  <si>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</si>
  <si>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</si>
  <si>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</si>
  <si>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</si>
  <si>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</si>
  <si>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</si>
  <si>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</si>
  <si>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</si>
  <si>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</si>
  <si>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</si>
  <si>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</si>
  <si>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</si>
  <si>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</si>
  <si>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</si>
  <si>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</si>
  <si>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</si>
  <si>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</si>
  <si>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</si>
  <si>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</si>
  <si>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</si>
  <si>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</si>
  <si>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</si>
  <si>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</si>
  <si>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</si>
  <si>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</si>
  <si>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</si>
  <si>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</si>
  <si>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</si>
  <si>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</si>
  <si>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</si>
  <si>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</si>
  <si>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</si>
  <si>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</si>
  <si>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</si>
  <si>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</si>
  <si>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</si>
  <si>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</si>
  <si>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</si>
  <si>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</si>
  <si>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</si>
  <si>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</si>
  <si>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</si>
  <si>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</si>
  <si>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</si>
  <si>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</si>
  <si>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</si>
  <si>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</si>
  <si>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</si>
  <si>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</si>
  <si>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</si>
  <si>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</si>
  <si>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</si>
  <si>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</si>
  <si>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</si>
  <si>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</si>
  <si>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</si>
  <si>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</si>
  <si>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</si>
  <si>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</si>
  <si>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</si>
  <si>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</si>
  <si>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</si>
  <si>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</si>
  <si>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</si>
  <si>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</si>
  <si>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</si>
  <si>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</si>
  <si>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</si>
  <si>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</si>
  <si>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</si>
  <si>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</si>
  <si>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</si>
  <si>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</si>
  <si>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</si>
  <si>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</si>
  <si>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</si>
  <si>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</si>
  <si>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</si>
  <si>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</si>
  <si>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</si>
  <si>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</si>
  <si>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</si>
  <si>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</si>
  <si>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</si>
  <si>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</si>
  <si>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</si>
  <si>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</si>
  <si>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</si>
  <si>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</si>
  <si>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</si>
  <si>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</si>
  <si>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</si>
  <si>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</si>
  <si>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</si>
  <si>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</si>
  <si>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</si>
  <si>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</si>
  <si>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</si>
  <si>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</si>
  <si>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</si>
  <si>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</si>
  <si>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</si>
  <si>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</si>
  <si>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</si>
  <si>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</si>
  <si>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</si>
  <si>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</si>
  <si>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</si>
  <si>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</si>
  <si>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</si>
  <si>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</si>
  <si>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</si>
  <si>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</si>
  <si>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</si>
  <si>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</si>
  <si>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</si>
  <si>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</si>
  <si>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</si>
  <si>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</si>
  <si>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</si>
  <si>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</si>
  <si>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</si>
  <si>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</si>
  <si>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</si>
  <si>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</si>
  <si>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</si>
  <si>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</si>
  <si>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</si>
  <si>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</si>
  <si>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</si>
  <si>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</si>
  <si>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</si>
  <si>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</si>
  <si>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</si>
  <si>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</si>
  <si>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</si>
  <si>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</si>
  <si>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</si>
  <si>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</si>
  <si>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</si>
  <si>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</si>
  <si>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</si>
  <si>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</si>
  <si>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</si>
  <si>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</si>
  <si>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</si>
  <si>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</si>
  <si>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</si>
  <si>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</si>
  <si>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</si>
  <si>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</si>
  <si>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</si>
  <si>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</si>
  <si>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</si>
  <si>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</si>
  <si>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</si>
  <si>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</si>
  <si>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</si>
  <si>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</si>
  <si>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</si>
  <si>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</si>
  <si>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</si>
  <si>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</si>
  <si>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</si>
  <si>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</si>
  <si>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</si>
  <si>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</si>
  <si>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</si>
  <si>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</si>
  <si>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</si>
  <si>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</si>
  <si>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</si>
  <si>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</si>
  <si>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</si>
  <si>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</si>
  <si>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</si>
  <si>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</si>
  <si>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</si>
  <si>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</si>
  <si>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</si>
  <si>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</si>
  <si>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</si>
  <si>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</si>
  <si>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</si>
  <si>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</si>
  <si>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</si>
  <si>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</si>
  <si>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</si>
  <si>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</si>
  <si>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</si>
  <si>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</si>
  <si>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</si>
  <si>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</si>
  <si>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</si>
  <si>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</si>
  <si>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</si>
  <si>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</si>
  <si>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</si>
  <si>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</si>
  <si>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</si>
  <si>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</si>
  <si>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</si>
  <si>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</si>
  <si>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</si>
  <si>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</si>
  <si>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</si>
  <si>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</si>
  <si>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</si>
  <si>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</si>
  <si>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</si>
  <si>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</si>
  <si>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</si>
  <si>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</si>
  <si>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</si>
  <si>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</si>
  <si>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</si>
  <si>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</si>
  <si>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</si>
  <si>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</si>
  <si>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</si>
  <si>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</si>
  <si>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</si>
  <si>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</si>
  <si>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</si>
  <si>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</si>
  <si>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</si>
  <si>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</si>
  <si>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</si>
  <si>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</si>
  <si>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</si>
  <si>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</si>
  <si>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</si>
  <si>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</si>
  <si>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</si>
  <si>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</si>
  <si>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</si>
  <si>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</si>
  <si>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</si>
  <si>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</si>
  <si>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</si>
  <si>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</si>
  <si>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</si>
  <si>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</si>
  <si>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</si>
  <si>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</si>
  <si>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</si>
  <si>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</si>
  <si>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</si>
  <si>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</si>
  <si>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</si>
  <si>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</si>
  <si>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</si>
  <si>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</si>
  <si>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</si>
  <si>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</si>
  <si>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</si>
  <si>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</si>
  <si>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</si>
  <si>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</si>
  <si>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</si>
  <si>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</si>
  <si>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</si>
  <si>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</si>
  <si>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</si>
  <si>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</si>
  <si>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</si>
  <si>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</si>
  <si>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</si>
  <si>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</si>
  <si>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</si>
  <si>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</si>
  <si>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</si>
  <si>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</si>
  <si>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</si>
  <si>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</si>
  <si>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</si>
  <si>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</si>
  <si>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</si>
  <si>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</si>
  <si>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</si>
  <si>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</si>
  <si>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</si>
  <si>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</si>
  <si>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</si>
  <si>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</si>
  <si>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</si>
  <si>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</si>
  <si>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</si>
  <si>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</si>
  <si>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</si>
  <si>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</si>
  <si>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</si>
  <si>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</si>
  <si>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</si>
  <si>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</si>
  <si>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</si>
  <si>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</si>
  <si>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</si>
  <si>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</si>
  <si>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</si>
  <si>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</si>
  <si>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</si>
  <si>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</si>
  <si>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</si>
  <si>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</si>
  <si>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</si>
  <si>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</si>
  <si>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</si>
  <si>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</si>
  <si>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</si>
  <si>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</si>
  <si>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</si>
  <si>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</si>
  <si>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</si>
  <si>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</si>
  <si>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</si>
  <si>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</si>
  <si>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</si>
  <si>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</si>
  <si>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</si>
  <si>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</si>
  <si>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</si>
  <si>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</si>
  <si>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</si>
  <si>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</si>
  <si>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</si>
  <si>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</si>
  <si>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</si>
  <si>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</si>
  <si>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</si>
  <si>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</si>
  <si>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</si>
  <si>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</si>
  <si>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</si>
  <si>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</si>
  <si>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</si>
  <si>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</si>
  <si>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</si>
  <si>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</si>
  <si>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</si>
  <si>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</si>
  <si>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</si>
  <si>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</si>
  <si>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</si>
  <si>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</si>
  <si>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</si>
  <si>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</si>
  <si>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</si>
  <si>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</si>
  <si>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</si>
  <si>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</si>
  <si>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</si>
  <si>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</si>
  <si>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</si>
  <si>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</si>
  <si>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</si>
  <si>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</si>
  <si>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</si>
  <si>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</si>
  <si>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</si>
  <si>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</si>
  <si>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</si>
  <si>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</si>
  <si>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</si>
  <si>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</si>
  <si>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</si>
  <si>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</si>
  <si>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</si>
  <si>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</si>
  <si>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</si>
  <si>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</si>
  <si>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</si>
  <si>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</si>
  <si>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</si>
  <si>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</si>
  <si>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</si>
  <si>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</si>
  <si>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</si>
  <si>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</si>
  <si>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</si>
  <si>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</si>
  <si>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</si>
  <si>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</si>
  <si>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</si>
  <si>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</si>
  <si>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</si>
  <si>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</si>
  <si>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</si>
  <si>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</si>
  <si>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</si>
  <si>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</si>
  <si>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</si>
  <si>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</si>
  <si>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</si>
  <si>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</si>
  <si>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</si>
  <si>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</si>
  <si>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</si>
  <si>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</si>
  <si>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</si>
  <si>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</si>
  <si>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</si>
  <si>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</si>
  <si>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</si>
  <si>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</si>
  <si>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</si>
  <si>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</si>
  <si>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</si>
  <si>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</si>
  <si>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</si>
  <si>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</si>
  <si>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</si>
  <si>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</si>
  <si>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</si>
  <si>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</si>
  <si>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</si>
  <si>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</si>
  <si>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</si>
  <si>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</si>
  <si>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</si>
  <si>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</si>
  <si>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</si>
  <si>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</si>
  <si>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</si>
  <si>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</si>
  <si>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</si>
  <si>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</si>
  <si>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</si>
  <si>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</si>
  <si>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</si>
  <si>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</si>
  <si>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</si>
  <si>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</si>
  <si>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</si>
  <si>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</si>
  <si>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</si>
  <si>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</si>
  <si>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</si>
  <si>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</si>
  <si>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</si>
  <si>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</si>
  <si>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</si>
  <si>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</si>
  <si>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</si>
  <si>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</si>
  <si>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</si>
  <si>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</si>
  <si>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</si>
  <si>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</si>
  <si>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</si>
  <si>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</si>
  <si>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</si>
  <si>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</si>
  <si>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</si>
  <si>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</si>
  <si>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</si>
  <si>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</si>
  <si>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</si>
  <si>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</si>
  <si>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</si>
  <si>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</si>
  <si>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</si>
  <si>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</si>
  <si>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</si>
  <si>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</si>
  <si>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</si>
  <si>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</si>
  <si>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</si>
  <si>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</si>
  <si>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</si>
  <si>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</si>
  <si>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</si>
  <si>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</si>
  <si>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</si>
  <si>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</si>
  <si>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</si>
  <si>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</si>
  <si>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</si>
  <si>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</si>
  <si>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</si>
  <si>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</si>
  <si>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</si>
  <si>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</si>
  <si>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</si>
  <si>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</si>
  <si>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</si>
  <si>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</si>
  <si>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</si>
  <si>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</si>
  <si>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</si>
  <si>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</si>
  <si>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</si>
  <si>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</si>
  <si>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</si>
  <si>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</si>
  <si>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</si>
  <si>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</si>
  <si>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</si>
  <si>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</si>
  <si>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</si>
  <si>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</si>
  <si>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</si>
  <si>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</si>
  <si>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</si>
  <si>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</si>
  <si>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</si>
  <si>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</si>
  <si>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</si>
  <si>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</si>
  <si>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</si>
  <si>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</si>
  <si>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</si>
  <si>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</si>
  <si>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</si>
  <si>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</si>
  <si>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</si>
  <si>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</si>
  <si>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</si>
  <si>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</si>
  <si>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</si>
  <si>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</si>
  <si>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</si>
  <si>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</si>
  <si>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</si>
  <si>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</si>
  <si>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</si>
  <si>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</si>
  <si>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</si>
  <si>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</si>
  <si>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</si>
  <si>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</si>
  <si>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</si>
  <si>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</si>
  <si>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</si>
  <si>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</si>
  <si>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</si>
  <si>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</si>
  <si>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</si>
  <si>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</si>
  <si>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</si>
  <si>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</si>
  <si>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</si>
  <si>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</si>
  <si>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</si>
  <si>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</si>
  <si>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</si>
  <si>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</si>
  <si>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</si>
  <si>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</si>
  <si>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</si>
  <si>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</si>
  <si>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</si>
  <si>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</si>
  <si>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</si>
  <si>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</si>
  <si>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</si>
  <si>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</si>
  <si>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</si>
  <si>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</si>
  <si>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</si>
  <si>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</si>
  <si>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</si>
  <si>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</si>
  <si>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</si>
  <si>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</si>
  <si>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</si>
  <si>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</si>
  <si>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</si>
  <si>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</si>
  <si>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</si>
  <si>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</si>
  <si>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</si>
  <si>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</si>
  <si>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</si>
  <si>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</si>
  <si>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</si>
  <si>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</si>
  <si>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</si>
  <si>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</si>
  <si>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</si>
  <si>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</si>
  <si>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</si>
  <si>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</si>
  <si>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</si>
  <si>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</si>
  <si>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</si>
  <si>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</si>
  <si>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</si>
  <si>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</si>
  <si>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</si>
  <si>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</si>
  <si>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</si>
  <si>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</si>
  <si>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</si>
  <si>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</si>
  <si>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</si>
  <si>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</si>
  <si>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</si>
  <si>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</si>
  <si>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</si>
  <si>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</si>
  <si>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</si>
  <si>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</si>
  <si>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</si>
  <si>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</si>
  <si>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</si>
  <si>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</si>
  <si>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</si>
  <si>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</si>
  <si>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</si>
  <si>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</si>
  <si>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</si>
  <si>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</si>
  <si>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</si>
  <si>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</si>
  <si>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</si>
  <si>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</si>
  <si>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</si>
  <si>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</si>
  <si>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</si>
  <si>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</si>
  <si>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</si>
  <si>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</si>
  <si>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</si>
  <si>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</si>
  <si>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</si>
  <si>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</si>
  <si>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</si>
  <si>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</si>
  <si>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</si>
  <si>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</si>
  <si>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</si>
  <si>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</si>
  <si>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</si>
  <si>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</si>
  <si>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</si>
  <si>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</si>
  <si>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</si>
  <si>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</si>
  <si>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</si>
  <si>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</si>
  <si>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</si>
  <si>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</si>
  <si>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</si>
  <si>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</si>
  <si>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</si>
  <si>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</si>
  <si>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</si>
  <si>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</si>
  <si>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</si>
  <si>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</si>
  <si>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</si>
  <si>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</si>
  <si>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</si>
  <si>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</si>
  <si>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</si>
  <si>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</si>
  <si>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</si>
  <si>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</si>
  <si>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</si>
  <si>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</si>
  <si>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</si>
  <si>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</si>
  <si>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</si>
  <si>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</si>
  <si>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</si>
  <si>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</si>
  <si>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</si>
  <si>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</si>
  <si>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</si>
  <si>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</si>
  <si>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</si>
  <si>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</si>
  <si>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</si>
  <si>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</si>
  <si>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</si>
  <si>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</si>
  <si>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</si>
  <si>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</si>
  <si>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</si>
  <si>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</si>
  <si>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</si>
  <si>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</si>
  <si>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</si>
  <si>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</si>
  <si>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</si>
  <si>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</si>
  <si>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</si>
  <si>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</si>
  <si>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</si>
  <si>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</si>
  <si>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</si>
  <si>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</si>
  <si>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</si>
  <si>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</si>
  <si>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</si>
  <si>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</si>
  <si>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</si>
  <si>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</si>
  <si>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</si>
  <si>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</si>
  <si>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</si>
  <si>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</si>
  <si>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</si>
  <si>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</si>
  <si>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</si>
  <si>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</si>
  <si>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</si>
  <si>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</si>
  <si>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</si>
  <si>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</si>
  <si>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</si>
  <si>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</si>
  <si>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</si>
  <si>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</si>
  <si>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</si>
  <si>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</si>
  <si>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</si>
  <si>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</si>
  <si>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</si>
  <si>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</si>
  <si>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</si>
  <si>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</si>
  <si>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</si>
  <si>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</si>
  <si>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</si>
  <si>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</si>
  <si>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</si>
  <si>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</si>
  <si>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</si>
  <si>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</si>
  <si>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</si>
  <si>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</si>
  <si>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</si>
  <si>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</si>
  <si>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</si>
  <si>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</si>
  <si>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</si>
  <si>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</si>
  <si>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</si>
  <si>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</si>
  <si>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</si>
  <si>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</si>
  <si>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</si>
  <si>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</si>
  <si>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</si>
  <si>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</si>
  <si>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</si>
  <si>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</si>
  <si>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</si>
  <si>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</si>
  <si>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</si>
  <si>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</si>
  <si>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</si>
  <si>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</si>
  <si>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</si>
  <si>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</si>
  <si>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</si>
  <si>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</si>
  <si>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</si>
  <si>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</si>
  <si>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</si>
  <si>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</si>
  <si>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</si>
  <si>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</si>
  <si>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</si>
  <si>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</si>
  <si>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</si>
  <si>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</si>
  <si>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</si>
  <si>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</si>
  <si>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</si>
  <si>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</si>
  <si>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</si>
  <si>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</si>
  <si>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</si>
  <si>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</si>
  <si>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</si>
  <si>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</si>
  <si>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</si>
  <si>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</si>
  <si>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</si>
  <si>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</si>
  <si>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</si>
  <si>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</si>
  <si>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</si>
  <si>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</si>
  <si>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</si>
  <si>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</si>
  <si>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</si>
  <si>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</si>
  <si>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</si>
  <si>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</si>
  <si>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</si>
  <si>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</si>
  <si>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</si>
  <si>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</si>
  <si>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</si>
  <si>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</si>
  <si>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</si>
  <si>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</si>
  <si>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</si>
  <si>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</si>
  <si>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</si>
  <si>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</si>
  <si>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</si>
  <si>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</si>
  <si>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</si>
  <si>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</si>
  <si>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</si>
  <si>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</si>
  <si>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</si>
  <si>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</si>
  <si>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</si>
  <si>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</si>
  <si>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</si>
  <si>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</si>
  <si>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</si>
  <si>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</si>
  <si>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</si>
  <si>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</si>
  <si>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</si>
  <si>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</si>
  <si>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</si>
  <si>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</si>
  <si>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</si>
  <si>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</si>
  <si>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</si>
  <si>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</si>
  <si>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</si>
  <si>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</si>
  <si>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</si>
  <si>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</si>
  <si>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</si>
  <si>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</si>
  <si>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</si>
  <si>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</si>
  <si>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</si>
  <si>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</si>
  <si>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</si>
  <si>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</si>
  <si>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</si>
  <si>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</si>
  <si>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</si>
  <si>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</si>
  <si>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</si>
  <si>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</si>
  <si>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</si>
  <si>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</si>
  <si>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</si>
  <si>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</si>
  <si>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</si>
  <si>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</si>
  <si>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</si>
  <si>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</si>
  <si>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</si>
  <si>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</si>
  <si>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</si>
  <si>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</si>
  <si>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</si>
  <si>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</si>
  <si>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</si>
  <si>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</si>
  <si>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</si>
  <si>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</si>
  <si>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</si>
  <si>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</si>
  <si>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</si>
  <si>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</si>
  <si>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</si>
  <si>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</si>
  <si>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</si>
  <si>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</si>
  <si>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</si>
  <si>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</si>
  <si>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</si>
  <si>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</si>
  <si>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</si>
  <si>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</si>
  <si>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</si>
  <si>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</si>
  <si>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</si>
  <si>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</si>
  <si>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</si>
  <si>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</si>
  <si>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</si>
  <si>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</si>
  <si>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</si>
  <si>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</si>
  <si>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</si>
  <si>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</si>
  <si>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</si>
  <si>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</si>
  <si>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</si>
  <si>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</si>
  <si>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</si>
  <si>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</si>
  <si>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</si>
  <si>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</si>
  <si>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</si>
  <si>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</si>
  <si>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</si>
  <si>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</si>
  <si>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</si>
  <si>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</si>
  <si>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</si>
  <si>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</si>
  <si>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</si>
  <si>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</si>
  <si>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</si>
  <si>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</si>
  <si>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</si>
  <si>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</si>
  <si>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</si>
  <si>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</si>
  <si>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</si>
  <si>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</si>
  <si>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</si>
  <si>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</si>
  <si>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</si>
  <si>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</si>
  <si>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</si>
  <si>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</si>
  <si>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</si>
  <si>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</si>
  <si>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</si>
  <si>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</si>
  <si>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</si>
  <si>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</si>
  <si>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</si>
  <si>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</si>
  <si>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</si>
  <si>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</si>
  <si>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</si>
  <si>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</si>
  <si>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</si>
  <si>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</si>
  <si>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</si>
  <si>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</si>
  <si>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</si>
  <si>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</si>
  <si>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</si>
  <si>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</si>
  <si>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</si>
  <si>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</si>
  <si>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</si>
  <si>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</si>
  <si>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</si>
  <si>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</si>
  <si>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</si>
  <si>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</si>
  <si>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</si>
  <si>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</si>
  <si>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</si>
  <si>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</si>
  <si>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</si>
  <si>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</si>
  <si>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</si>
  <si>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</si>
  <si>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</si>
  <si>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</si>
  <si>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</si>
  <si>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</si>
  <si>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</si>
  <si>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</si>
  <si>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</si>
  <si>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</si>
  <si>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</si>
  <si>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</si>
  <si>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</si>
  <si>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</si>
  <si>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</si>
  <si>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</si>
  <si>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</si>
  <si>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</si>
  <si>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</si>
  <si>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</si>
  <si>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</si>
  <si>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</si>
  <si>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</si>
  <si>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</si>
  <si>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</si>
  <si>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</si>
  <si>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</si>
  <si>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</si>
  <si>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</si>
  <si>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</si>
  <si>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</si>
  <si>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</si>
  <si>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</si>
  <si>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</si>
  <si>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</si>
  <si>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</si>
  <si>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</si>
  <si>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</si>
  <si>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</si>
  <si>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</si>
  <si>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</si>
  <si>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</si>
  <si>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</si>
  <si>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</si>
  <si>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</si>
  <si>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</si>
  <si>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</si>
  <si>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</si>
  <si>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</si>
  <si>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</si>
  <si>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</si>
  <si>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</si>
  <si>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</si>
  <si>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</si>
  <si>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</si>
  <si>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</si>
  <si>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</si>
  <si>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</si>
  <si>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</si>
  <si>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</si>
  <si>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</si>
  <si>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</si>
  <si>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</si>
  <si>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</si>
  <si>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</si>
  <si>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</si>
  <si>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</si>
  <si>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</si>
  <si>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</si>
  <si>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</si>
  <si>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</si>
  <si>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</si>
  <si>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</si>
  <si>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</si>
  <si>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</si>
  <si>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</si>
  <si>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</si>
  <si>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</si>
  <si>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</si>
  <si>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</si>
  <si>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</si>
  <si>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</si>
  <si>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</si>
  <si>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</si>
  <si>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</si>
  <si>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</si>
  <si>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</si>
  <si>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</si>
  <si>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</si>
  <si>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</si>
  <si>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</si>
  <si>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</si>
  <si>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</si>
  <si>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</si>
  <si>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</si>
  <si>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</si>
  <si>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</si>
  <si>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</si>
  <si>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</si>
  <si>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</si>
  <si>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</si>
  <si>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</si>
  <si>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</si>
  <si>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</si>
  <si>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</si>
  <si>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</si>
  <si>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</si>
  <si>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</si>
  <si>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</si>
  <si>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</si>
  <si>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</si>
  <si>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</si>
  <si>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</si>
  <si>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</si>
  <si>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</si>
  <si>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</si>
  <si>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</si>
  <si>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</si>
  <si>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</si>
  <si>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</si>
  <si>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</si>
  <si>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</si>
  <si>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</si>
  <si>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</si>
  <si>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</si>
  <si>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</si>
  <si>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</si>
  <si>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</si>
  <si>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</si>
  <si>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</si>
  <si>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</si>
  <si>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</si>
  <si>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</si>
  <si>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</si>
  <si>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</si>
  <si>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</si>
  <si>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</si>
  <si>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</si>
  <si>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</si>
  <si>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</si>
  <si>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</si>
  <si>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</si>
  <si>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</si>
  <si>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</si>
  <si>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</si>
  <si>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</si>
  <si>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</si>
  <si>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</si>
  <si>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</si>
  <si>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</si>
  <si>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</si>
  <si>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</si>
  <si>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</si>
  <si>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</si>
  <si>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</si>
  <si>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</si>
  <si>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</si>
  <si>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</si>
  <si>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</si>
  <si>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</si>
  <si>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</si>
  <si>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</si>
  <si>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</si>
  <si>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</si>
  <si>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</si>
  <si>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</si>
  <si>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</si>
  <si>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</si>
  <si>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</si>
  <si>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</si>
  <si>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</si>
  <si>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</si>
  <si>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</si>
  <si>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</si>
  <si>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</si>
  <si>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</si>
  <si>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</si>
  <si>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</si>
  <si>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</si>
  <si>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</si>
  <si>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</si>
  <si>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</si>
  <si>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</si>
  <si>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</si>
  <si>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</si>
  <si>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</si>
  <si>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</si>
  <si>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</si>
  <si>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</si>
  <si>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</si>
  <si>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</si>
  <si>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</si>
  <si>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</si>
  <si>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</si>
  <si>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</si>
  <si>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</si>
  <si>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</si>
  <si>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</si>
  <si>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</si>
  <si>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</si>
  <si>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</si>
  <si>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</si>
  <si>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</si>
  <si>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</si>
  <si>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</si>
  <si>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</si>
  <si>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</si>
  <si>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</si>
  <si>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</si>
  <si>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</si>
  <si>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</si>
  <si>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</si>
  <si>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</si>
  <si>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</si>
  <si>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</si>
  <si>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</si>
  <si>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</si>
  <si>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</si>
  <si>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</si>
  <si>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</si>
  <si>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</si>
  <si>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</si>
  <si>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</si>
  <si>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</si>
  <si>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</si>
  <si>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</si>
  <si>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</si>
  <si>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</si>
  <si>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</si>
  <si>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</si>
  <si>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</si>
  <si>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</si>
  <si>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</si>
  <si>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</si>
  <si>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</si>
  <si>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</si>
  <si>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</si>
  <si>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</si>
  <si>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</si>
  <si>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</si>
  <si>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</si>
  <si>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</si>
  <si>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</si>
  <si>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</si>
  <si>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</si>
  <si>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</si>
  <si>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</si>
  <si>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</si>
  <si>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</si>
  <si>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</si>
  <si>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</si>
  <si>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</si>
  <si>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</si>
  <si>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</si>
  <si>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</si>
  <si>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</si>
  <si>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</si>
  <si>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</si>
  <si>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</si>
  <si>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</si>
  <si>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</si>
  <si>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</si>
  <si>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</si>
  <si>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</si>
  <si>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</si>
  <si>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</si>
  <si>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</si>
  <si>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</si>
  <si>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</si>
  <si>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</si>
  <si>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</si>
  <si>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</si>
  <si>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</si>
  <si>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</si>
  <si>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</si>
  <si>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</si>
  <si>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</si>
  <si>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</si>
  <si>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</si>
  <si>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</si>
  <si>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</si>
  <si>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</si>
  <si>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</si>
  <si>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</si>
  <si>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</si>
  <si>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</si>
  <si>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</si>
  <si>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</si>
  <si>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</si>
  <si>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</si>
  <si>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</si>
  <si>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</si>
  <si>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</si>
  <si>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</si>
  <si>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</si>
  <si>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</si>
  <si>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</si>
  <si>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</si>
  <si>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</si>
  <si>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</si>
  <si>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</si>
  <si>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</si>
  <si>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</si>
  <si>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</si>
  <si>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</si>
  <si>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</si>
  <si>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</si>
  <si>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</si>
  <si>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</si>
  <si>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</si>
  <si>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</si>
  <si>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</si>
  <si>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</si>
  <si>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</si>
  <si>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</si>
  <si>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</si>
  <si>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</si>
  <si>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</si>
  <si>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</si>
  <si>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</si>
  <si>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</si>
  <si>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</si>
  <si>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</si>
  <si>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</si>
  <si>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</si>
  <si>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</si>
  <si>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</si>
  <si>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</si>
  <si>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</si>
  <si>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</si>
  <si>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</si>
  <si>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</si>
  <si>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</si>
  <si>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</si>
  <si>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</si>
  <si>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</si>
  <si>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</si>
  <si>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</si>
  <si>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</si>
  <si>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</si>
  <si>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</si>
  <si>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</si>
  <si>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</si>
  <si>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</si>
  <si>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</si>
  <si>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</si>
  <si>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</si>
  <si>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</si>
  <si>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</si>
  <si>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</si>
  <si>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</si>
  <si>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</si>
  <si>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</si>
  <si>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</si>
  <si>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</si>
  <si>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</si>
  <si>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</si>
  <si>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</si>
  <si>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</si>
  <si>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</si>
  <si>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</si>
  <si>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</si>
  <si>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</si>
  <si>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</si>
  <si>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</si>
  <si>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</si>
  <si>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</si>
  <si>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</si>
  <si>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</si>
  <si>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</si>
  <si>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</si>
  <si>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</si>
  <si>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</si>
  <si>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</si>
  <si>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</si>
  <si>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</si>
  <si>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</si>
  <si>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</si>
  <si>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</si>
  <si>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</si>
  <si>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</si>
  <si>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</si>
  <si>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</si>
  <si>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</si>
  <si>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</si>
  <si>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</si>
  <si>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</si>
  <si>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</si>
  <si>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</si>
  <si>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</si>
  <si>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</si>
  <si>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</si>
  <si>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</si>
  <si>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</si>
  <si>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</si>
  <si>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</si>
  <si>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</si>
  <si>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</si>
  <si>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</si>
  <si>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</si>
  <si>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</si>
  <si>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</si>
  <si>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</si>
  <si>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</si>
  <si>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</si>
  <si>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</si>
  <si>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</si>
  <si>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</si>
  <si>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</si>
  <si>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</si>
  <si>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</si>
  <si>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</si>
  <si>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</si>
  <si>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</si>
  <si>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</si>
  <si>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</si>
  <si>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</si>
  <si>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</si>
  <si>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</si>
  <si>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</si>
  <si>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</si>
  <si>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</si>
  <si>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</si>
  <si>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</si>
  <si>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</si>
  <si>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</si>
  <si>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</si>
  <si>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</si>
  <si>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</si>
  <si>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</si>
  <si>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</si>
  <si>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</si>
  <si>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</si>
  <si>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</si>
  <si>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</si>
  <si>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</si>
  <si>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</si>
  <si>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</si>
  <si>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</si>
  <si>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</si>
  <si>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</si>
  <si>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</si>
  <si>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</si>
  <si>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</si>
  <si>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</si>
  <si>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</si>
  <si>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</si>
  <si>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</si>
  <si>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</si>
  <si>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</si>
  <si>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</si>
  <si>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</si>
  <si>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</si>
  <si>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</si>
  <si>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</si>
  <si>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</si>
  <si>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</si>
  <si>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</si>
  <si>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</si>
  <si>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</si>
  <si>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</si>
  <si>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</si>
  <si>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</si>
  <si>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</si>
  <si>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</si>
  <si>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</si>
  <si>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</si>
  <si>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</si>
  <si>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</si>
  <si>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</si>
  <si>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</si>
  <si>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</si>
  <si>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</si>
  <si>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</si>
  <si>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</si>
  <si>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</si>
  <si>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</si>
  <si>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</si>
  <si>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</si>
  <si>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</si>
  <si>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</si>
  <si>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</si>
  <si>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</si>
  <si>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</si>
  <si>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</si>
  <si>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</si>
  <si>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</si>
  <si>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</si>
  <si>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</si>
  <si>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</si>
  <si>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</si>
  <si>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</si>
  <si>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</si>
  <si>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</si>
  <si>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</si>
  <si>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</si>
  <si>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</si>
  <si>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</si>
  <si>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</si>
  <si>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</si>
  <si>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</si>
  <si>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</si>
  <si>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</si>
  <si>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</si>
  <si>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</si>
  <si>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</si>
  <si>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</si>
  <si>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</si>
  <si>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</si>
  <si>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</si>
  <si>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</si>
  <si>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</si>
  <si>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</si>
  <si>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</si>
  <si>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</si>
  <si>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</si>
  <si>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</si>
  <si>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</si>
  <si>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</si>
  <si>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</si>
  <si>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</si>
  <si>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</si>
  <si>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</si>
  <si>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</si>
  <si>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</si>
  <si>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</si>
  <si>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</si>
  <si>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</si>
  <si>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</si>
  <si>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</si>
  <si>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</si>
  <si>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</si>
  <si>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</si>
  <si>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</si>
  <si>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</si>
  <si>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</si>
  <si>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</si>
  <si>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</si>
  <si>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</si>
  <si>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</si>
  <si>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</si>
  <si>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</si>
  <si>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</si>
  <si>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</si>
  <si>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</si>
  <si>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</si>
  <si>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</si>
  <si>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</si>
  <si>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</si>
  <si>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</si>
  <si>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</si>
  <si>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</si>
  <si>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</si>
  <si>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</si>
  <si>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</si>
  <si>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</si>
  <si>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</si>
  <si>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</si>
  <si>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</si>
  <si>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</si>
  <si>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</si>
  <si>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</si>
  <si>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</si>
  <si>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</si>
  <si>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</si>
  <si>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</si>
  <si>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</si>
  <si>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</si>
  <si>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</si>
  <si>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</si>
  <si>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</si>
  <si>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</si>
  <si>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</si>
  <si>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</si>
  <si>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</si>
  <si>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</si>
  <si>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</si>
  <si>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</si>
  <si>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</si>
  <si>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</si>
  <si>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</si>
  <si>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</si>
  <si>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</si>
  <si>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</si>
  <si>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</si>
  <si>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</si>
  <si>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</si>
  <si>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</si>
  <si>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</si>
  <si>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</si>
  <si>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</si>
  <si>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</si>
  <si>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</si>
  <si>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</si>
  <si>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</si>
  <si>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</si>
  <si>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</si>
  <si>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</si>
  <si>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</si>
  <si>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</si>
  <si>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</si>
  <si>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</si>
  <si>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</si>
  <si>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</si>
  <si>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</si>
  <si>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</si>
  <si>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</si>
  <si>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</si>
  <si>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</si>
  <si>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</si>
  <si>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</si>
  <si>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</si>
  <si>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</si>
  <si>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</si>
  <si>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</si>
  <si>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</si>
  <si>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</si>
  <si>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</si>
  <si>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</si>
  <si>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</si>
  <si>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</si>
  <si>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</si>
  <si>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</si>
  <si>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</si>
  <si>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</si>
  <si>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</si>
  <si>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</si>
  <si>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</si>
  <si>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</si>
  <si>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</si>
  <si>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</si>
  <si>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</si>
  <si>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</si>
  <si>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</si>
  <si>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</si>
  <si>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</si>
  <si>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</si>
  <si>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</si>
  <si>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</si>
  <si>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</si>
  <si>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</si>
  <si>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</si>
  <si>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</si>
  <si>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</si>
  <si>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</si>
  <si>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</si>
  <si>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</si>
  <si>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</si>
  <si>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</si>
  <si>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</si>
  <si>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</si>
  <si>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</si>
  <si>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</si>
  <si>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</si>
  <si>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</si>
  <si>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</si>
  <si>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</si>
  <si>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</si>
  <si>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</si>
  <si>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</si>
  <si>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</si>
  <si>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</si>
  <si>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</si>
  <si>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</si>
  <si>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</si>
  <si>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</si>
  <si>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</si>
  <si>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</si>
  <si>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</si>
  <si>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</si>
  <si>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</si>
  <si>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</si>
  <si>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</si>
  <si>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</si>
  <si>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</si>
  <si>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</si>
  <si>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</si>
  <si>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</si>
  <si>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</si>
  <si>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</si>
  <si>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</si>
  <si>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</si>
  <si>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</si>
  <si>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</si>
  <si>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</si>
  <si>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</si>
  <si>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</si>
  <si>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</si>
  <si>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</si>
  <si>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</si>
  <si>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</si>
  <si>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</si>
  <si>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</si>
  <si>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</si>
  <si>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</si>
  <si>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</si>
  <si>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</si>
  <si>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</si>
  <si>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</si>
  <si>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</si>
  <si>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</si>
  <si>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</si>
  <si>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</si>
  <si>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</si>
  <si>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</si>
  <si>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</si>
  <si>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</si>
  <si>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</si>
  <si>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</si>
  <si>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</si>
  <si>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</si>
  <si>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</si>
  <si>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</si>
  <si>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</si>
  <si>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</si>
  <si>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</si>
  <si>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</si>
  <si>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</si>
  <si>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</si>
  <si>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</si>
  <si>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</si>
  <si>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</si>
  <si>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</si>
  <si>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</si>
  <si>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</si>
  <si>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</si>
  <si>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</si>
  <si>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</si>
  <si>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</si>
  <si>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</si>
  <si>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</si>
  <si>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</si>
  <si>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</si>
  <si>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</si>
  <si>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</si>
  <si>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</si>
  <si>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</si>
  <si>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</si>
  <si>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</si>
  <si>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</si>
  <si>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</si>
  <si>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</si>
  <si>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</si>
  <si>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</si>
  <si>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</si>
  <si>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</si>
  <si>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</si>
  <si>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</si>
  <si>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</si>
  <si>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</si>
  <si>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</si>
  <si>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</si>
  <si>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</si>
  <si>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</si>
  <si>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</si>
  <si>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</si>
  <si>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</si>
  <si>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</si>
  <si>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</si>
  <si>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</si>
  <si>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</si>
  <si>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</si>
  <si>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</si>
  <si>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</si>
  <si>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</si>
  <si>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</si>
  <si>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</si>
  <si>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</si>
  <si>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</si>
  <si>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</si>
  <si>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</si>
  <si>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</si>
  <si>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</si>
  <si>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</si>
  <si>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</si>
  <si>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</si>
  <si>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</si>
  <si>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</si>
  <si>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</si>
  <si>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</si>
  <si>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</si>
  <si>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</si>
  <si>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</si>
  <si>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</si>
  <si>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</si>
  <si>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</si>
  <si>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</si>
  <si>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</si>
  <si>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</si>
  <si>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</si>
  <si>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</si>
  <si>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</si>
  <si>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</si>
  <si>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</si>
  <si>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</si>
  <si>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</si>
  <si>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</si>
  <si>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</si>
  <si>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</si>
  <si>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</si>
  <si>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</si>
  <si>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</si>
  <si>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</si>
  <si>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</si>
  <si>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</si>
  <si>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</si>
  <si>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</si>
  <si>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</si>
  <si>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</si>
  <si>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</si>
  <si>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</si>
  <si>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</si>
  <si>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</si>
  <si>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</si>
  <si>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</si>
  <si>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</si>
  <si>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</si>
  <si>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</si>
  <si>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</si>
  <si>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</si>
  <si>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</si>
  <si>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</si>
  <si>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</si>
  <si>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</si>
  <si>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</si>
  <si>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</si>
  <si>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</si>
  <si>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</si>
  <si>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</si>
  <si>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</si>
  <si>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</si>
  <si>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</si>
  <si>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</si>
  <si>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</si>
  <si>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</si>
  <si>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</si>
  <si>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</si>
  <si>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</si>
  <si>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</si>
  <si>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</si>
  <si>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</si>
  <si>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</si>
  <si>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</si>
  <si>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</si>
  <si>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</si>
  <si>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</si>
  <si>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</si>
  <si>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</si>
  <si>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</si>
  <si>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</si>
  <si>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</si>
  <si>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</si>
  <si>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</si>
  <si>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</si>
  <si>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</si>
  <si>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</si>
  <si>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</si>
  <si>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</si>
  <si>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</si>
  <si>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</si>
  <si>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</si>
  <si>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</si>
  <si>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</si>
  <si>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</si>
  <si>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</si>
  <si>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</si>
  <si>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</si>
  <si>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</si>
  <si>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</si>
  <si>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</si>
  <si>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</si>
  <si>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</si>
  <si>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</si>
  <si>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</si>
  <si>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</si>
  <si>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</si>
  <si>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</si>
  <si>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</si>
  <si>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</si>
  <si>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</si>
  <si>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</si>
  <si>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</si>
  <si>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</si>
  <si>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</si>
  <si>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</si>
  <si>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</si>
  <si>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</si>
  <si>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</si>
  <si>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</si>
  <si>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</si>
  <si>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</si>
  <si>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</si>
  <si>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</si>
  <si>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</si>
  <si>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</si>
  <si>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</si>
  <si>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</si>
  <si>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</si>
  <si>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</si>
  <si>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</si>
  <si>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</si>
  <si>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</si>
  <si>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</si>
  <si>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</si>
  <si>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</si>
  <si>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</si>
  <si>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</si>
  <si>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</si>
  <si>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</si>
  <si>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</si>
  <si>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</si>
  <si>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</si>
  <si>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</si>
  <si>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</si>
  <si>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</si>
  <si>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</si>
  <si>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</si>
  <si>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</si>
  <si>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</si>
  <si>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</si>
  <si>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</si>
  <si>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</si>
  <si>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</si>
  <si>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</si>
  <si>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</si>
  <si>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</si>
  <si>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</si>
  <si>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</si>
  <si>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</si>
  <si>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</si>
  <si>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</si>
  <si>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</si>
  <si>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</si>
  <si>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</si>
  <si>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</si>
  <si>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</si>
  <si>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</si>
  <si>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</si>
  <si>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</si>
  <si>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</si>
  <si>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</si>
  <si>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</si>
  <si>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</si>
  <si>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</si>
  <si>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</si>
  <si>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</si>
  <si>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</si>
  <si>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</si>
  <si>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</si>
  <si>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</si>
  <si>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</si>
  <si>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</si>
  <si>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</si>
  <si>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</si>
  <si>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</si>
  <si>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</si>
  <si>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</si>
  <si>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</si>
  <si>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</si>
  <si>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</si>
  <si>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</si>
  <si>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</si>
  <si>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</si>
  <si>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</si>
  <si>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</si>
  <si>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</si>
  <si>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</si>
  <si>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</si>
  <si>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</si>
  <si>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</si>
  <si>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</si>
  <si>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</si>
  <si>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</si>
  <si>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</si>
  <si>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</si>
  <si>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</si>
  <si>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</si>
  <si>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</si>
  <si>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</si>
  <si>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</si>
  <si>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</si>
  <si>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</si>
  <si>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</si>
  <si>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</si>
  <si>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</si>
  <si>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</si>
  <si>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</si>
  <si>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</si>
  <si>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</si>
  <si>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</si>
  <si>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</si>
  <si>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</si>
  <si>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</si>
  <si>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</si>
  <si>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</si>
  <si>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</si>
  <si>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</si>
  <si>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</si>
  <si>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</si>
  <si>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</si>
  <si>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</si>
  <si>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</si>
  <si>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</si>
  <si>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</si>
  <si>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</si>
  <si>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</si>
  <si>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</si>
  <si>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</si>
  <si>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</si>
  <si>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</si>
  <si>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</si>
  <si>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</si>
  <si>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</si>
  <si>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</si>
  <si>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</si>
  <si>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</si>
  <si>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</si>
  <si>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</si>
  <si>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</si>
  <si>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</si>
  <si>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</si>
  <si>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</si>
  <si>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</si>
  <si>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</si>
  <si>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</si>
  <si>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</si>
  <si>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</si>
  <si>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</si>
  <si>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</si>
  <si>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</si>
  <si>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</si>
  <si>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</si>
  <si>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</si>
  <si>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</si>
  <si>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</si>
  <si>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</si>
  <si>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</si>
  <si>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</si>
  <si>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</si>
  <si>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</si>
  <si>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</si>
  <si>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</si>
  <si>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</si>
  <si>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</si>
  <si>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</si>
  <si>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</si>
  <si>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</si>
  <si>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</si>
  <si>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</si>
  <si>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</si>
  <si>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</si>
  <si>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</si>
  <si>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</si>
  <si>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</si>
  <si>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</si>
  <si>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</si>
  <si>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</si>
  <si>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</si>
  <si>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</si>
  <si>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</si>
  <si>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</si>
  <si>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</si>
  <si>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</si>
  <si>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</si>
  <si>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</si>
  <si>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</si>
  <si>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</si>
  <si>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</si>
  <si>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</si>
  <si>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</si>
  <si>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</si>
  <si>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</si>
  <si>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</si>
  <si>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</si>
  <si>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</si>
  <si>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</si>
  <si>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</si>
  <si>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</si>
  <si>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</si>
  <si>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</si>
  <si>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</si>
  <si>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</si>
  <si>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</si>
  <si>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</si>
  <si>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</si>
  <si>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</si>
  <si>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</si>
  <si>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</si>
  <si>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</si>
  <si>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</si>
  <si>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</si>
  <si>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</si>
  <si>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</si>
  <si>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</si>
  <si>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</si>
  <si>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</si>
  <si>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</si>
  <si>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</si>
  <si>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</si>
  <si>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</si>
  <si>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</si>
  <si>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</si>
  <si>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</si>
  <si>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</si>
  <si>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</si>
  <si>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</si>
  <si>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</si>
  <si>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</si>
  <si>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</si>
  <si>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</si>
  <si>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</si>
  <si>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</si>
  <si>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</si>
  <si>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</si>
  <si>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</si>
  <si>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</si>
  <si>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</si>
  <si>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</si>
  <si>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</si>
  <si>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</si>
  <si>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</si>
  <si>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</si>
  <si>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</si>
  <si>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</si>
  <si>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</si>
  <si>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</si>
  <si>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</si>
  <si>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</si>
  <si>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</si>
  <si>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</si>
  <si>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</si>
  <si>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</si>
  <si>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</si>
  <si>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</si>
  <si>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</si>
  <si>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</si>
  <si>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</si>
  <si>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</si>
  <si>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</si>
  <si>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</si>
  <si>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</si>
  <si>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</si>
  <si>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</si>
  <si>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</si>
  <si>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</si>
  <si>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</si>
  <si>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</si>
  <si>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</si>
  <si>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</si>
  <si>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</si>
  <si>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</si>
  <si>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</si>
  <si>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</si>
  <si>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</si>
  <si>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</si>
  <si>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</si>
  <si>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</si>
  <si>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</si>
  <si>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</si>
  <si>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</si>
  <si>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</si>
  <si>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</si>
  <si>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</si>
  <si>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</si>
  <si>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</si>
  <si>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</si>
  <si>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</si>
  <si>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</si>
  <si>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</si>
  <si>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</si>
  <si>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</si>
  <si>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</si>
  <si>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</si>
  <si>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</si>
  <si>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</si>
  <si>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</si>
  <si>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</si>
  <si>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</si>
  <si>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</si>
  <si>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</si>
  <si>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</si>
  <si>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</si>
  <si>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</si>
  <si>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</si>
  <si>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</si>
  <si>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</si>
  <si>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</si>
  <si>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</si>
  <si>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</si>
  <si>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</si>
  <si>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</si>
  <si>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</si>
  <si>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</si>
  <si>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</si>
  <si>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</si>
  <si>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</si>
  <si>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</si>
  <si>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</si>
  <si>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</si>
  <si>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</si>
  <si>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</si>
  <si>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</si>
  <si>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</si>
  <si>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</si>
  <si>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</si>
  <si>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</si>
  <si>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</si>
  <si>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</si>
  <si>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</si>
  <si>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</si>
  <si>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</si>
  <si>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</si>
  <si>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</si>
  <si>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</si>
  <si>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</si>
  <si>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</si>
  <si>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</si>
  <si>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</si>
  <si>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</si>
  <si>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</si>
  <si>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</si>
  <si>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</si>
  <si>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</si>
  <si>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</si>
  <si>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</si>
  <si>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</si>
  <si>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</si>
  <si>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</si>
  <si>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</si>
  <si>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</si>
  <si>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</si>
  <si>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</si>
  <si>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</si>
  <si>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</si>
  <si>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</si>
  <si>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</si>
  <si>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</si>
  <si>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</si>
  <si>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</si>
  <si>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</si>
  <si>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</si>
  <si>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</si>
  <si>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</si>
  <si>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</si>
  <si>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</si>
  <si>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</si>
  <si>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</si>
  <si>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</si>
  <si>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</si>
  <si>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</si>
  <si>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</si>
  <si>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</si>
  <si>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</si>
  <si>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</si>
  <si>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</si>
  <si>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</si>
  <si>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</si>
  <si>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</si>
  <si>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</si>
  <si>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</si>
  <si>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</si>
  <si>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</si>
  <si>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</si>
  <si>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</si>
  <si>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</si>
  <si>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</si>
  <si>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</si>
  <si>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</si>
  <si>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</si>
  <si>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</si>
  <si>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</si>
  <si>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</si>
  <si>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</si>
  <si>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</si>
  <si>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</si>
  <si>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</si>
  <si>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</si>
  <si>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</si>
  <si>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</si>
  <si>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</si>
  <si>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</si>
  <si>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</si>
  <si>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</si>
  <si>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</si>
  <si>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</si>
  <si>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</si>
  <si>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</si>
  <si>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</si>
  <si>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</si>
  <si>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</si>
  <si>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</si>
  <si>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</si>
  <si>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</si>
  <si>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</si>
  <si>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</si>
  <si>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</si>
  <si>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</si>
  <si>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</si>
  <si>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</si>
  <si>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</si>
  <si>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</si>
  <si>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</si>
  <si>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</si>
  <si>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</si>
  <si>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</si>
  <si>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</si>
  <si>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</si>
  <si>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</si>
  <si>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</si>
  <si>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</si>
  <si>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</si>
  <si>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</si>
  <si>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</si>
  <si>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</si>
  <si>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</si>
  <si>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</si>
  <si>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</si>
  <si>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</si>
  <si>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</si>
  <si>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</si>
  <si>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</si>
  <si>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</si>
  <si>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</si>
  <si>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</si>
  <si>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</si>
  <si>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</si>
  <si>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</si>
  <si>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</si>
  <si>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</si>
  <si>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</si>
  <si>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</si>
  <si>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</si>
  <si>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</si>
  <si>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</si>
  <si>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</si>
  <si>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</si>
  <si>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</si>
  <si>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</si>
  <si>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</si>
  <si>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</si>
  <si>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</si>
  <si>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</si>
  <si>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</si>
  <si>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</si>
  <si>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</si>
  <si>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</si>
  <si>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</si>
  <si>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</si>
  <si>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</si>
  <si>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</si>
  <si>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</si>
  <si>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</si>
  <si>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</si>
  <si>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</si>
  <si>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</si>
  <si>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</si>
  <si>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</si>
  <si>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</si>
  <si>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</si>
  <si>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</si>
  <si>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</si>
  <si>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</si>
  <si>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</si>
  <si>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</si>
  <si>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</si>
  <si>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</si>
  <si>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</si>
  <si>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</si>
  <si>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</si>
  <si>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</si>
  <si>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</si>
  <si>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</si>
  <si>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</si>
  <si>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</si>
  <si>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</si>
  <si>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</si>
  <si>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</si>
  <si>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</si>
  <si>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</si>
  <si>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</si>
  <si>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</si>
  <si>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</si>
  <si>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</si>
  <si>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</si>
  <si>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</si>
  <si>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</si>
  <si>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</si>
  <si>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</si>
  <si>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</si>
  <si>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</si>
  <si>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</si>
  <si>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</si>
  <si>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</si>
  <si>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</si>
  <si>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</si>
  <si>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</si>
  <si>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</si>
  <si>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</si>
  <si>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</si>
  <si>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</si>
  <si>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</si>
  <si>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</si>
  <si>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</si>
  <si>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</si>
  <si>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</si>
  <si>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</si>
  <si>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</si>
  <si>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</si>
  <si>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</si>
  <si>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</si>
  <si>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</si>
  <si>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</si>
  <si>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</si>
  <si>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</si>
  <si>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</si>
  <si>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</si>
  <si>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</si>
  <si>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</si>
  <si>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</si>
  <si>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</si>
  <si>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</si>
  <si>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</si>
  <si>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</si>
  <si>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</si>
  <si>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</si>
  <si>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</si>
  <si>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</si>
  <si>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</si>
  <si>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</si>
  <si>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</si>
  <si>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</si>
  <si>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</si>
  <si>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</si>
  <si>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</si>
  <si>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</si>
  <si>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</si>
  <si>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</si>
  <si>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</si>
  <si>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</si>
  <si>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</si>
  <si>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</si>
  <si>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</si>
  <si>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</si>
  <si>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</si>
  <si>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</si>
  <si>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</si>
  <si>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</si>
  <si>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</si>
  <si>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</si>
  <si>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</si>
  <si>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</si>
  <si>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</si>
  <si>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</si>
  <si>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</si>
  <si>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</si>
  <si>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</si>
  <si>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</si>
  <si>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</si>
  <si>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</si>
  <si>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</si>
  <si>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</si>
  <si>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</si>
  <si>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</si>
  <si>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</si>
  <si>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</si>
  <si>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</si>
  <si>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</si>
  <si>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</si>
  <si>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</si>
  <si>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</si>
  <si>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</si>
  <si>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</si>
  <si>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</si>
  <si>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</si>
  <si>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</si>
  <si>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</si>
  <si>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</si>
  <si>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</si>
  <si>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</si>
  <si>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</si>
  <si>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</si>
  <si>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</si>
  <si>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</si>
  <si>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</si>
  <si>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</si>
  <si>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</si>
  <si>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</si>
  <si>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</si>
  <si>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</si>
  <si>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</si>
  <si>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</si>
  <si>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</si>
  <si>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</si>
  <si>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</si>
  <si>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</si>
  <si>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</si>
  <si>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</si>
  <si>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</si>
  <si>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</si>
  <si>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</si>
  <si>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</si>
  <si>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</si>
  <si>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</si>
  <si>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</si>
  <si>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</si>
  <si>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</si>
  <si>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</si>
  <si>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</si>
  <si>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</si>
  <si>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</si>
  <si>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</si>
  <si>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</si>
  <si>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</si>
  <si>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</si>
  <si>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</si>
  <si>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</si>
  <si>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</si>
  <si>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</si>
  <si>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</si>
  <si>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</si>
  <si>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</si>
  <si>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</si>
  <si>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</si>
  <si>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</si>
  <si>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</si>
  <si>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</si>
  <si>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</si>
  <si>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</si>
  <si>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</si>
  <si>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</si>
  <si>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</si>
  <si>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</si>
  <si>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</si>
  <si>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</si>
  <si>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</si>
  <si>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</si>
  <si>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</si>
  <si>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</si>
  <si>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</si>
  <si>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</si>
  <si>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</si>
  <si>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</si>
  <si>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</si>
  <si>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</si>
  <si>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</si>
  <si>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</si>
  <si>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</si>
  <si>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</si>
  <si>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</si>
  <si>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</si>
  <si>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</si>
  <si>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</si>
  <si>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</si>
  <si>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</si>
  <si>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</si>
  <si>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</si>
  <si>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</si>
  <si>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</si>
  <si>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</si>
  <si>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</si>
  <si>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</si>
  <si>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</si>
  <si>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</si>
  <si>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</si>
  <si>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</si>
  <si>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</si>
  <si>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</si>
  <si>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</si>
  <si>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</si>
  <si>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</si>
  <si>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</si>
  <si>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</si>
  <si>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</si>
  <si>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</si>
  <si>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</si>
  <si>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</si>
  <si>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</si>
  <si>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</si>
  <si>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</si>
  <si>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</si>
  <si>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</si>
  <si>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</si>
  <si>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</si>
  <si>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</si>
  <si>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</si>
  <si>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</si>
  <si>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</si>
  <si>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</si>
  <si>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</si>
  <si>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</si>
  <si>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</si>
  <si>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</si>
  <si>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</si>
  <si>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</si>
  <si>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</si>
  <si>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</si>
  <si>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</si>
  <si>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</si>
  <si>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</si>
  <si>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</si>
  <si>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</si>
  <si>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</si>
  <si>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</si>
  <si>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</si>
  <si>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</si>
  <si>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</si>
  <si>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</si>
  <si>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</si>
  <si>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</si>
  <si>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</si>
  <si>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</si>
  <si>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</si>
  <si>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</si>
  <si>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</si>
  <si>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</si>
  <si>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</si>
  <si>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</si>
  <si>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</si>
  <si>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</si>
  <si>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</si>
  <si>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</si>
  <si>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</si>
  <si>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</si>
  <si>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</si>
  <si>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</si>
  <si>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</si>
  <si>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</si>
  <si>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</si>
  <si>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</si>
  <si>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</si>
  <si>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</si>
  <si>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</si>
  <si>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</si>
  <si>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</si>
  <si>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</si>
  <si>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</si>
  <si>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</si>
  <si>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</si>
  <si>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</si>
  <si>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</si>
  <si>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</si>
  <si>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</si>
  <si>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</si>
  <si>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</si>
  <si>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</si>
  <si>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</si>
  <si>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</si>
  <si>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</si>
  <si>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</si>
  <si>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</si>
  <si>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</si>
  <si>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</si>
  <si>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</si>
  <si>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</si>
  <si>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</si>
  <si>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</si>
  <si>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</si>
  <si>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</si>
  <si>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</si>
  <si>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</si>
  <si>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</si>
  <si>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</si>
  <si>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</si>
  <si>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</si>
  <si>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</si>
  <si>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</si>
  <si>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</si>
  <si>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</si>
  <si>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</si>
  <si>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</si>
  <si>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</si>
  <si>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</si>
  <si>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</si>
  <si>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</si>
  <si>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</si>
  <si>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</si>
  <si>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</si>
  <si>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</si>
  <si>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</si>
  <si>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</si>
  <si>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</si>
  <si>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</si>
  <si>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</si>
  <si>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</si>
  <si>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</si>
  <si>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</si>
  <si>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</si>
  <si>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</si>
  <si>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</si>
  <si>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</si>
  <si>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</si>
  <si>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</si>
  <si>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</si>
  <si>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</si>
  <si>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</si>
  <si>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</si>
  <si>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</si>
  <si>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</si>
  <si>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</si>
  <si>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</si>
  <si>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</si>
  <si>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</si>
  <si>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</si>
  <si>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</si>
  <si>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</si>
  <si>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</si>
  <si>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</si>
  <si>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</si>
  <si>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</si>
  <si>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</si>
  <si>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</si>
  <si>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</si>
  <si>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</si>
  <si>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</si>
  <si>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</si>
  <si>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</si>
  <si>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</si>
  <si>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</si>
  <si>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</si>
  <si>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</si>
  <si>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</si>
  <si>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</si>
  <si>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</si>
  <si>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</si>
  <si>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</si>
  <si>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</si>
  <si>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</si>
  <si>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</si>
  <si>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</si>
  <si>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</si>
  <si>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</si>
  <si>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</si>
  <si>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</si>
  <si>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</si>
  <si>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</si>
  <si>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</si>
  <si>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</si>
  <si>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</si>
  <si>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</si>
  <si>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</si>
  <si>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</si>
  <si>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</si>
  <si>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</si>
  <si>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</si>
  <si>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</si>
  <si>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</si>
  <si>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</si>
  <si>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</si>
  <si>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</si>
  <si>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</si>
  <si>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</si>
  <si>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</si>
  <si>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</si>
  <si>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</si>
  <si>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</si>
  <si>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</si>
  <si>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</si>
  <si>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</si>
  <si>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</si>
  <si>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</si>
  <si>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</si>
  <si>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</si>
  <si>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</si>
  <si>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</si>
  <si>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</si>
  <si>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</si>
  <si>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</si>
  <si>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</si>
  <si>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</si>
  <si>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</si>
  <si>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</si>
  <si>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</si>
  <si>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</si>
  <si>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</si>
  <si>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</si>
  <si>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</si>
  <si>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</si>
  <si>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</si>
  <si>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</si>
  <si>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</si>
  <si>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</si>
  <si>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</si>
  <si>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</si>
  <si>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</si>
  <si>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</si>
  <si>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</si>
  <si>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</si>
  <si>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</si>
  <si>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</si>
  <si>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</si>
  <si>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</si>
  <si>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</si>
  <si>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</si>
  <si>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</si>
  <si>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</si>
  <si>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</si>
  <si>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</si>
  <si>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</si>
  <si>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</si>
  <si>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</si>
  <si>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</si>
  <si>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</si>
  <si>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</si>
  <si>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</si>
  <si>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</si>
  <si>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</si>
  <si>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</si>
  <si>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</si>
  <si>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</si>
  <si>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</si>
  <si>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</si>
  <si>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</si>
  <si>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</si>
  <si>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</si>
  <si>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</si>
  <si>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</si>
  <si>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</si>
  <si>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</si>
  <si>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</si>
  <si>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</si>
  <si>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</si>
  <si>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</si>
  <si>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</si>
  <si>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</si>
  <si>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</si>
  <si>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</si>
  <si>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</si>
  <si>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</si>
  <si>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</si>
  <si>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</si>
  <si>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</si>
  <si>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</si>
  <si>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</si>
  <si>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</si>
  <si>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</si>
  <si>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</si>
  <si>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</si>
  <si>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</si>
  <si>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</si>
  <si>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</si>
  <si>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</si>
  <si>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</si>
  <si>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</si>
  <si>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</si>
  <si>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</si>
  <si>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</si>
  <si>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</si>
  <si>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</si>
  <si>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</si>
  <si>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</si>
  <si>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</si>
  <si>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</si>
  <si>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</si>
  <si>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</si>
  <si>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</si>
  <si>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</si>
  <si>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</si>
  <si>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</si>
  <si>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</si>
  <si>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</si>
  <si>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</si>
  <si>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</si>
  <si>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</si>
  <si>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</si>
  <si>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</si>
  <si>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</si>
  <si>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</si>
  <si>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</si>
  <si>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</si>
  <si>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</si>
  <si>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</si>
  <si>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</si>
  <si>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</si>
  <si>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</si>
  <si>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</si>
  <si>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</si>
  <si>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</si>
  <si>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</si>
  <si>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</si>
  <si>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</si>
  <si>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</si>
  <si>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</si>
  <si>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</si>
  <si>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</si>
  <si>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</si>
  <si>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</si>
  <si>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</si>
  <si>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</si>
  <si>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</si>
  <si>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</si>
  <si>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</si>
  <si>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</si>
  <si>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</si>
  <si>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</si>
  <si>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</si>
  <si>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</si>
  <si>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</si>
  <si>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</si>
  <si>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</si>
  <si>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</si>
  <si>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</si>
  <si>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</si>
  <si>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</si>
  <si>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</si>
  <si>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</si>
  <si>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</si>
  <si>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</si>
  <si>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</si>
  <si>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</si>
  <si>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</si>
  <si>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</si>
  <si>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</si>
  <si>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</si>
  <si>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</si>
  <si>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</si>
  <si>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</si>
  <si>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</si>
  <si>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</si>
  <si>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</si>
  <si>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</si>
  <si>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</si>
  <si>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</si>
  <si>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</si>
  <si>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</si>
  <si>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</si>
  <si>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</si>
  <si>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</si>
  <si>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</si>
  <si>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</si>
  <si>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</si>
  <si>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</si>
  <si>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</si>
  <si>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</si>
  <si>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</si>
  <si>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</si>
  <si>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</si>
  <si>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</si>
  <si>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</si>
  <si>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</si>
  <si>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</si>
  <si>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</si>
  <si>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</si>
  <si>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</si>
  <si>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</si>
  <si>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</si>
  <si>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</si>
  <si>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</si>
  <si>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</si>
  <si>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</si>
  <si>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</si>
  <si>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</si>
  <si>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</si>
  <si>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</si>
  <si>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</si>
  <si>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</si>
  <si>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</si>
  <si>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</si>
  <si>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</si>
  <si>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</si>
  <si>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</si>
  <si>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</si>
  <si>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</si>
  <si>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</si>
  <si>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</si>
  <si>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</si>
  <si>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</si>
  <si>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</si>
  <si>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</si>
  <si>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</si>
  <si>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</si>
  <si>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</si>
  <si>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</si>
  <si>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</si>
  <si>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</si>
  <si>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</si>
  <si>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</si>
  <si>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</si>
  <si>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</si>
  <si>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</si>
  <si>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</si>
  <si>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</si>
  <si>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</si>
  <si>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</si>
  <si>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</si>
  <si>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</si>
  <si>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</si>
  <si>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</si>
  <si>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</si>
  <si>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</si>
  <si>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</si>
  <si>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</si>
  <si>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</si>
  <si>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</si>
  <si>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</si>
  <si>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</si>
  <si>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</si>
  <si>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</si>
  <si>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</si>
  <si>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</si>
  <si>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</si>
  <si>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</si>
  <si>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</si>
  <si>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</si>
  <si>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</si>
  <si>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</si>
  <si>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</si>
  <si>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</si>
  <si>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</si>
  <si>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</si>
  <si>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</si>
  <si>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</si>
  <si>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</si>
  <si>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</si>
  <si>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</si>
  <si>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</si>
  <si>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</si>
  <si>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</si>
  <si>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</si>
  <si>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</si>
  <si>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</si>
  <si>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</si>
  <si>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</si>
  <si>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</si>
  <si>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</si>
  <si>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</si>
  <si>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</si>
  <si>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</si>
  <si>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</si>
  <si>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</si>
  <si>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</si>
  <si>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</si>
  <si>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</si>
  <si>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</si>
  <si>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</si>
  <si>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</si>
  <si>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</si>
  <si>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</si>
  <si>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</si>
  <si>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</si>
  <si>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</si>
  <si>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</si>
  <si>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</si>
  <si>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</si>
  <si>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</si>
  <si>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</si>
  <si>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</si>
  <si>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</si>
  <si>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</si>
  <si>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</si>
  <si>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</si>
  <si>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</si>
  <si>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</si>
  <si>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</si>
  <si>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</si>
  <si>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</si>
  <si>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</si>
  <si>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</si>
  <si>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</si>
  <si>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</si>
  <si>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</si>
  <si>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</si>
  <si>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</si>
  <si>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</si>
  <si>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</si>
  <si>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</si>
  <si>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</si>
  <si>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</si>
  <si>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</si>
  <si>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</si>
  <si>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</si>
  <si>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</si>
  <si>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</si>
  <si>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</si>
  <si>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</si>
  <si>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</si>
  <si>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</si>
  <si>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</si>
  <si>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</si>
  <si>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</si>
  <si>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</si>
  <si>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</si>
  <si>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</si>
  <si>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</si>
  <si>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</si>
  <si>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</si>
  <si>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</si>
  <si>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</si>
  <si>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</si>
  <si>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</si>
  <si>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</si>
  <si>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</si>
  <si>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</si>
  <si>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</si>
  <si>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</si>
  <si>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</si>
  <si>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</si>
  <si>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</si>
  <si>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</si>
  <si>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</si>
  <si>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</si>
  <si>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</si>
  <si>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</si>
  <si>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</si>
  <si>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</si>
  <si>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</si>
  <si>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</si>
  <si>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</si>
  <si>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</si>
  <si>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</si>
  <si>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</si>
  <si>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</si>
  <si>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</si>
  <si>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</si>
  <si>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</si>
  <si>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</si>
  <si>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</si>
  <si>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</si>
  <si>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</si>
  <si>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</si>
  <si>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</si>
  <si>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</si>
  <si>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</si>
  <si>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</si>
  <si>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</si>
  <si>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</si>
  <si>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</si>
  <si>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</si>
  <si>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</si>
  <si>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</si>
  <si>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</si>
  <si>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</si>
  <si>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</si>
  <si>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</si>
  <si>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</si>
  <si>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</si>
  <si>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</si>
  <si>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</si>
  <si>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</si>
  <si>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</si>
  <si>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</si>
  <si>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</si>
  <si>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</si>
  <si>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</si>
  <si>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</si>
  <si>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</si>
  <si>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</si>
  <si>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</si>
  <si>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</si>
  <si>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</si>
  <si>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</si>
  <si>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</si>
  <si>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</si>
  <si>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</si>
  <si>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</si>
  <si>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</si>
  <si>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</si>
  <si>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</si>
  <si>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</si>
  <si>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</si>
  <si>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</si>
  <si>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</si>
  <si>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</si>
  <si>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</si>
  <si>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</si>
  <si>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</si>
  <si>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</si>
  <si>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</si>
  <si>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</si>
  <si>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</si>
  <si>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</si>
  <si>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</si>
  <si>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</si>
  <si>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</si>
  <si>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</si>
  <si>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</si>
  <si>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</si>
  <si>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</si>
  <si>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</si>
  <si>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</si>
  <si>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</si>
  <si>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</si>
  <si>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</si>
  <si>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</si>
  <si>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</si>
  <si>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</si>
  <si>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</si>
  <si>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</si>
  <si>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</si>
  <si>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</si>
  <si>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</si>
  <si>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</si>
  <si>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</si>
  <si>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</si>
  <si>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</si>
  <si>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</si>
  <si>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</si>
  <si>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</si>
  <si>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</si>
  <si>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</si>
  <si>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</si>
  <si>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</si>
  <si>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</si>
  <si>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</si>
  <si>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</si>
  <si>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</si>
  <si>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</si>
  <si>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</si>
  <si>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</si>
  <si>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</si>
  <si>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</si>
  <si>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</si>
  <si>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</si>
  <si>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</si>
  <si>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</si>
  <si>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</si>
  <si>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</si>
  <si>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</si>
  <si>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</si>
  <si>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</si>
  <si>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</si>
  <si>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</si>
  <si>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</si>
  <si>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</si>
  <si>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</si>
  <si>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</si>
  <si>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</si>
  <si>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</si>
  <si>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</si>
  <si>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</si>
  <si>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</si>
  <si>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</si>
  <si>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</si>
  <si>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</si>
  <si>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</si>
  <si>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</si>
  <si>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</si>
  <si>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</si>
  <si>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</si>
  <si>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</si>
  <si>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</si>
  <si>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</si>
  <si>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</si>
  <si>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</si>
  <si>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</si>
  <si>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</si>
  <si>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</si>
  <si>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</si>
  <si>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</si>
  <si>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</si>
  <si>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</si>
  <si>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</si>
  <si>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</si>
  <si>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</si>
  <si>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</si>
  <si>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</si>
  <si>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</si>
  <si>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</si>
  <si>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</si>
  <si>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</si>
  <si>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</si>
  <si>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</si>
  <si>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</si>
  <si>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</si>
  <si>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</si>
  <si>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</si>
  <si>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</si>
  <si>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</si>
  <si>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</si>
  <si>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</si>
  <si>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</si>
  <si>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</si>
  <si>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</si>
  <si>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</si>
  <si>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</si>
  <si>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</si>
  <si>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</si>
  <si>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</si>
  <si>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</si>
  <si>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</si>
  <si>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</si>
  <si>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</si>
  <si>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</si>
  <si>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</si>
  <si>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</si>
  <si>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</si>
  <si>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</si>
  <si>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</si>
  <si>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</si>
  <si>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</si>
  <si>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</si>
  <si>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</si>
  <si>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</si>
  <si>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</si>
  <si>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</si>
  <si>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</si>
  <si>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</si>
  <si>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</si>
  <si>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</si>
  <si>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</si>
  <si>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</si>
  <si>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</si>
  <si>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</si>
  <si>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</si>
  <si>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</si>
  <si>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</si>
  <si>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</si>
  <si>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</si>
  <si>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</si>
  <si>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</si>
  <si>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</si>
  <si>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</si>
  <si>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</si>
  <si>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</si>
  <si>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</si>
  <si>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</si>
  <si>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</si>
  <si>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</si>
  <si>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</si>
  <si>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</si>
  <si>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</si>
  <si>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</si>
  <si>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</si>
  <si>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</si>
  <si>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</si>
  <si>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</si>
  <si>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</si>
  <si>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</si>
  <si>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</si>
  <si>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</si>
  <si>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</si>
  <si>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</si>
  <si>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</si>
  <si>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</si>
  <si>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</si>
  <si>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</si>
  <si>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</si>
  <si>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</si>
  <si>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</si>
  <si>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</si>
  <si>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</si>
  <si>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</si>
  <si>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</si>
  <si>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</si>
  <si>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</si>
  <si>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</si>
  <si>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</si>
  <si>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</si>
  <si>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</si>
  <si>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</si>
  <si>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</si>
  <si>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</si>
  <si>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</si>
  <si>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</si>
  <si>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</si>
  <si>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</si>
  <si>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</si>
  <si>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</si>
  <si>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</si>
  <si>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</si>
  <si>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</si>
  <si>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</si>
  <si>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</si>
  <si>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</si>
  <si>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</si>
  <si>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</si>
  <si>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</si>
  <si>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</si>
  <si>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</si>
  <si>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</si>
  <si>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</si>
  <si>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</si>
  <si>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</si>
  <si>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</si>
  <si>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</si>
  <si>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</si>
  <si>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</si>
  <si>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</si>
  <si>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</si>
  <si>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</si>
  <si>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</si>
  <si>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</si>
  <si>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</si>
  <si>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</si>
  <si>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</si>
  <si>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</si>
  <si>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</si>
  <si>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</si>
  <si>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</si>
  <si>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</si>
  <si>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</si>
  <si>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</si>
  <si>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</si>
  <si>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</si>
  <si>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</si>
  <si>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</si>
  <si>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</si>
  <si>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</si>
  <si>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</si>
  <si>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</si>
  <si>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</si>
  <si>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</si>
  <si>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</si>
  <si>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</si>
  <si>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</si>
  <si>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</si>
  <si>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</si>
  <si>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</si>
  <si>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</si>
  <si>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</si>
  <si>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</si>
  <si>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</si>
  <si>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</si>
  <si>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</si>
  <si>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</si>
  <si>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</si>
  <si>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</si>
  <si>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</si>
  <si>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</si>
  <si>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</si>
  <si>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</si>
  <si>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</si>
  <si>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</si>
  <si>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</si>
  <si>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</si>
  <si>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</si>
  <si>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</si>
  <si>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</si>
  <si>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</si>
  <si>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</si>
  <si>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</si>
  <si>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</si>
  <si>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</si>
  <si>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</si>
  <si>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</si>
  <si>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</si>
  <si>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</si>
  <si>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</si>
  <si>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</si>
  <si>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</si>
  <si>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</si>
  <si>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</si>
  <si>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</si>
  <si>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</si>
  <si>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</si>
  <si>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</si>
  <si>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</si>
  <si>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</si>
  <si>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</si>
  <si>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</si>
  <si>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</si>
  <si>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</si>
  <si>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</si>
  <si>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</si>
  <si>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</si>
  <si>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</si>
  <si>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</si>
  <si>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</si>
  <si>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</si>
  <si>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</si>
  <si>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</si>
  <si>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</si>
  <si>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</si>
  <si>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</si>
  <si>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</si>
  <si>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</si>
  <si>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</si>
  <si>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</si>
  <si>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</si>
  <si>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</si>
  <si>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</si>
  <si>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</si>
  <si>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</si>
  <si>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</si>
  <si>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</si>
  <si>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</si>
  <si>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</si>
  <si>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</si>
  <si>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</si>
  <si>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</si>
  <si>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</si>
  <si>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</si>
  <si>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</si>
  <si>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</si>
  <si>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</si>
  <si>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</si>
  <si>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</si>
  <si>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</si>
  <si>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</si>
  <si>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</si>
  <si>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</si>
  <si>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</si>
  <si>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</si>
  <si>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</si>
  <si>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</si>
  <si>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</si>
  <si>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</si>
  <si>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</si>
  <si>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</si>
  <si>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</si>
  <si>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</si>
  <si>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</si>
  <si>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</si>
  <si>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</si>
  <si>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</si>
  <si>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</si>
  <si>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</si>
  <si>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</si>
  <si>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</si>
  <si>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</si>
  <si>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</si>
  <si>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</si>
  <si>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</si>
  <si>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</si>
  <si>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</si>
  <si>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</si>
  <si>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</si>
  <si>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</si>
  <si>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</si>
  <si>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</si>
  <si>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</si>
  <si>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</si>
  <si>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</si>
  <si>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</si>
  <si>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</si>
  <si>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</si>
  <si>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</si>
  <si>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</si>
  <si>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</si>
  <si>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</si>
  <si>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</si>
  <si>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</si>
  <si>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</si>
  <si>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</si>
  <si>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</si>
  <si>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</si>
  <si>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</si>
  <si>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</si>
  <si>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</si>
  <si>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</si>
  <si>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</si>
  <si>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</si>
  <si>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</si>
  <si>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</si>
  <si>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</si>
  <si>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</si>
  <si>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</si>
  <si>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</si>
  <si>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</si>
  <si>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</si>
  <si>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</si>
  <si>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</si>
  <si>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</si>
  <si>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</si>
  <si>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</si>
  <si>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</si>
  <si>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</si>
  <si>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</si>
  <si>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</si>
  <si>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</si>
  <si>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</si>
  <si>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</si>
  <si>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</si>
  <si>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</si>
  <si>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</si>
  <si>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</si>
  <si>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</si>
  <si>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</si>
  <si>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</si>
  <si>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</si>
  <si>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</si>
  <si>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</si>
  <si>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</si>
  <si>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</si>
  <si>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</si>
  <si>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</si>
  <si>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</si>
  <si>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</si>
  <si>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</si>
  <si>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</si>
  <si>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</si>
  <si>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</si>
  <si>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</si>
  <si>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</si>
  <si>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</si>
  <si>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</si>
  <si>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</si>
  <si>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</si>
  <si>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</si>
  <si>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</si>
  <si>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</si>
  <si>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</si>
  <si>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</si>
  <si>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</si>
  <si>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</si>
  <si>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</si>
  <si>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</si>
  <si>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</si>
  <si>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</si>
  <si>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</si>
  <si>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</si>
  <si>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</si>
  <si>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</si>
  <si>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</si>
  <si>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</si>
  <si>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</si>
  <si>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</si>
  <si>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</si>
  <si>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</si>
  <si>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</si>
  <si>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</si>
  <si>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</si>
  <si>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</si>
  <si>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</si>
  <si>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</si>
  <si>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</si>
  <si>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</si>
  <si>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</si>
  <si>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</si>
  <si>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</si>
  <si>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</si>
  <si>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</si>
  <si>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</si>
  <si>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</si>
  <si>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</si>
  <si>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</si>
  <si>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</si>
  <si>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</si>
  <si>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</si>
  <si>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</si>
  <si>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</si>
  <si>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</si>
  <si>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</si>
  <si>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</si>
  <si>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</si>
  <si>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</si>
  <si>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</si>
  <si>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</si>
  <si>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</si>
  <si>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</si>
  <si>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</si>
  <si>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</si>
  <si>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</si>
  <si>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</si>
  <si>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</si>
  <si>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</si>
  <si>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</si>
  <si>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</si>
  <si>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</si>
  <si>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</si>
  <si>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</si>
  <si>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</si>
  <si>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</si>
  <si>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</si>
  <si>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</si>
  <si>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</si>
  <si>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</si>
  <si>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</si>
  <si>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</si>
  <si>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</si>
  <si>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</si>
  <si>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</si>
  <si>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</si>
  <si>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</si>
  <si>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</si>
  <si>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</si>
  <si>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</si>
  <si>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</si>
  <si>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</si>
  <si>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</si>
  <si>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</si>
  <si>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</si>
  <si>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</si>
  <si>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</si>
  <si>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</si>
  <si>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</si>
  <si>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</si>
  <si>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</si>
  <si>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</si>
  <si>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</si>
  <si>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</si>
  <si>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</si>
  <si>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</si>
  <si>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</si>
  <si>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</si>
  <si>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</si>
  <si>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</si>
  <si>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</si>
  <si>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</si>
  <si>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</si>
  <si>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</si>
  <si>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</si>
  <si>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</si>
  <si>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</si>
  <si>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</si>
  <si>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</si>
  <si>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</si>
  <si>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</si>
  <si>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</si>
  <si>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</si>
  <si>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</si>
  <si>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</si>
  <si>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</si>
  <si>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</si>
  <si>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</si>
  <si>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</si>
  <si>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</si>
  <si>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</si>
  <si>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</si>
  <si>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</si>
  <si>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</si>
  <si>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</si>
  <si>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</si>
  <si>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</si>
  <si>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</si>
  <si>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</si>
  <si>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</si>
  <si>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</si>
  <si>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</si>
  <si>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</si>
  <si>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</si>
  <si>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</si>
  <si>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</si>
  <si>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</si>
  <si>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</si>
  <si>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</si>
  <si>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</si>
  <si>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</si>
  <si>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</si>
  <si>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</si>
  <si>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</si>
  <si>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</si>
  <si>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</si>
  <si>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</si>
  <si>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</si>
  <si>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</si>
  <si>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</si>
  <si>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</si>
  <si>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</si>
  <si>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</si>
  <si>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</si>
  <si>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</si>
  <si>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</si>
  <si>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</si>
  <si>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</si>
  <si>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</si>
  <si>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</si>
  <si>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</si>
  <si>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</si>
  <si>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</si>
  <si>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</si>
  <si>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</si>
  <si>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</si>
  <si>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</si>
  <si>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</si>
  <si>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</si>
  <si>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</si>
  <si>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</si>
  <si>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</si>
  <si>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</si>
  <si>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</si>
  <si>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</si>
  <si>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</si>
  <si>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</si>
  <si>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</si>
  <si>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</si>
  <si>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</si>
  <si>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</si>
  <si>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</si>
  <si>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</si>
  <si>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</si>
  <si>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</si>
  <si>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</si>
  <si>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</si>
  <si>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</si>
  <si>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</si>
  <si>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</si>
  <si>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</si>
  <si>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</si>
  <si>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</si>
  <si>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</si>
  <si>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</si>
  <si>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</si>
  <si>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</si>
  <si>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</si>
  <si>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</si>
  <si>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</si>
  <si>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</si>
  <si>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</si>
  <si>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</si>
  <si>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</si>
  <si>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</si>
  <si>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</si>
  <si>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</si>
  <si>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</si>
  <si>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</si>
  <si>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</si>
  <si>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</si>
  <si>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</si>
  <si>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</si>
  <si>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</si>
  <si>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</si>
  <si>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</si>
  <si>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</si>
  <si>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</si>
  <si>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</si>
  <si>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</si>
  <si>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</si>
  <si>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</si>
  <si>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</si>
  <si>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</si>
  <si>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</si>
  <si>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</si>
  <si>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</si>
  <si>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</si>
  <si>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</si>
  <si>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</si>
  <si>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</si>
  <si>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</si>
  <si>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</si>
  <si>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</si>
  <si>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</si>
  <si>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</si>
  <si>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</si>
  <si>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</si>
  <si>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</si>
  <si>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</si>
  <si>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</si>
  <si>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</si>
  <si>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</si>
  <si>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</si>
  <si>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</si>
  <si>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</si>
  <si>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</si>
  <si>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</si>
  <si>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</si>
  <si>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</si>
  <si>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</si>
  <si>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</si>
  <si>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</si>
  <si>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</si>
  <si>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</si>
  <si>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</si>
  <si>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</si>
  <si>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</si>
  <si>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</si>
  <si>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</si>
  <si>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</si>
  <si>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</si>
  <si>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</si>
  <si>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</si>
  <si>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</si>
  <si>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</si>
  <si>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</si>
  <si>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</si>
  <si>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</si>
  <si>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</si>
  <si>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</si>
  <si>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</si>
  <si>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</si>
  <si>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</si>
  <si>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</si>
  <si>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</si>
  <si>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</si>
  <si>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</si>
  <si>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</si>
  <si>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</si>
  <si>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</si>
  <si>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</si>
  <si>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</si>
  <si>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</si>
  <si>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</si>
  <si>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</si>
  <si>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</si>
  <si>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</si>
  <si>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</si>
  <si>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</si>
  <si>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</si>
  <si>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</si>
  <si>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</si>
  <si>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</si>
  <si>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</si>
  <si>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</si>
  <si>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</si>
  <si>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</si>
  <si>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</si>
  <si>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</si>
  <si>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</si>
  <si>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</si>
  <si>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</si>
  <si>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</si>
  <si>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</si>
  <si>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</si>
  <si>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</si>
  <si>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</si>
  <si>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</si>
  <si>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</si>
  <si>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</si>
  <si>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</si>
  <si>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</si>
  <si>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</si>
  <si>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</si>
  <si>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</si>
  <si>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</si>
  <si>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</si>
  <si>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</si>
  <si>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</si>
  <si>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</si>
  <si>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</si>
  <si>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</si>
  <si>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</si>
  <si>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</si>
  <si>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</si>
  <si>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</si>
  <si>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</si>
  <si>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</si>
  <si>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</si>
  <si>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</si>
  <si>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</si>
  <si>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</si>
  <si>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</si>
  <si>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</si>
  <si>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</si>
  <si>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</si>
  <si>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</si>
  <si>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</si>
  <si>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</si>
  <si>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</si>
  <si>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</si>
  <si>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</si>
  <si>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</si>
  <si>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</si>
  <si>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</si>
  <si>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</si>
  <si>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</si>
  <si>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</si>
  <si>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</si>
  <si>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</si>
  <si>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</si>
  <si>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</si>
  <si>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</si>
  <si>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</si>
  <si>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</si>
  <si>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</si>
  <si>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</si>
  <si>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</si>
  <si>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</si>
  <si>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</si>
  <si>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</si>
  <si>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</si>
  <si>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</si>
  <si>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</si>
  <si>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</si>
  <si>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</si>
  <si>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</si>
  <si>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</si>
  <si>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</si>
  <si>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</si>
  <si>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</si>
  <si>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</si>
  <si>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</si>
  <si>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</si>
  <si>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</si>
  <si>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</si>
  <si>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</si>
  <si>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</si>
  <si>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</si>
  <si>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</si>
  <si>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</si>
  <si>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</si>
  <si>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</si>
  <si>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</si>
  <si>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</si>
  <si>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</si>
  <si>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</si>
  <si>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</si>
  <si>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</si>
  <si>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</si>
  <si>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</si>
  <si>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</si>
  <si>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</si>
  <si>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</si>
  <si>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</si>
  <si>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</si>
  <si>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</si>
  <si>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</si>
  <si>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</si>
  <si>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</si>
  <si>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</si>
  <si>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</si>
  <si>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</si>
  <si>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</si>
  <si>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</si>
  <si>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</si>
  <si>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</si>
  <si>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</si>
  <si>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</si>
  <si>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</si>
  <si>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</si>
  <si>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</si>
  <si>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</si>
  <si>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</si>
  <si>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</si>
  <si>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</si>
  <si>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</si>
  <si>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</si>
  <si>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</si>
  <si>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</si>
  <si>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</si>
  <si>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</si>
  <si>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</si>
  <si>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</si>
  <si>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</si>
  <si>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</si>
  <si>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</si>
  <si>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</si>
  <si>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</si>
  <si>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</si>
  <si>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</si>
  <si>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</si>
  <si>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</si>
  <si>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</si>
  <si>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</si>
  <si>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</si>
  <si>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</si>
  <si>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</si>
  <si>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</si>
  <si>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</si>
  <si>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</si>
  <si>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</si>
  <si>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</si>
  <si>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</si>
  <si>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</si>
  <si>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</si>
  <si>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</si>
  <si>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</si>
  <si>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</si>
  <si>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</si>
  <si>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</si>
  <si>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</si>
  <si>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</si>
  <si>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</si>
  <si>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</si>
  <si>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</si>
  <si>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</si>
  <si>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</si>
  <si>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</si>
  <si>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</si>
  <si>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</si>
  <si>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</si>
  <si>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</si>
  <si>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</si>
  <si>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</si>
  <si>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</si>
  <si>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</si>
  <si>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</si>
  <si>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</si>
  <si>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</si>
  <si>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</si>
  <si>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</si>
  <si>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</si>
  <si>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</si>
  <si>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</si>
  <si>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</si>
  <si>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</si>
  <si>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</si>
  <si>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</si>
  <si>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</si>
  <si>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</si>
  <si>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</si>
  <si>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</si>
  <si>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</si>
  <si>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</si>
  <si>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</si>
  <si>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</si>
  <si>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</si>
  <si>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</si>
  <si>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</si>
  <si>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</si>
  <si>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</si>
  <si>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</si>
  <si>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</si>
  <si>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</si>
  <si>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</si>
  <si>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</si>
  <si>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</si>
  <si>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</si>
  <si>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</si>
  <si>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</si>
  <si>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</si>
  <si>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</si>
  <si>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</si>
  <si>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</si>
  <si>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</si>
  <si>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</si>
  <si>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</si>
  <si>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</si>
  <si>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</si>
  <si>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</si>
  <si>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</si>
  <si>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</si>
  <si>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</si>
  <si>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</si>
  <si>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</si>
  <si>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</si>
  <si>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</si>
  <si>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</si>
  <si>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</si>
  <si>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</si>
  <si>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</si>
  <si>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</si>
  <si>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</si>
  <si>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</si>
  <si>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</si>
  <si>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</si>
  <si>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</si>
  <si>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</si>
  <si>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</si>
  <si>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</si>
  <si>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</si>
  <si>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</si>
  <si>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</si>
  <si>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</si>
  <si>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</si>
  <si>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</si>
  <si>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</si>
  <si>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</si>
  <si>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</si>
  <si>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</si>
  <si>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</si>
  <si>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</si>
  <si>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</si>
  <si>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</si>
  <si>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</si>
  <si>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</si>
  <si>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</si>
  <si>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</si>
  <si>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</si>
  <si>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</si>
  <si>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</si>
  <si>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</si>
  <si>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</si>
  <si>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</si>
  <si>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</si>
  <si>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</si>
  <si>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</si>
  <si>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</si>
  <si>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</si>
  <si>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</si>
  <si>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</si>
  <si>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</si>
  <si>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</si>
  <si>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</si>
  <si>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</si>
  <si>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</si>
  <si>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</si>
  <si>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</si>
  <si>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</si>
  <si>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</si>
  <si>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</si>
  <si>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</si>
  <si>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</si>
  <si>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</si>
  <si>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</si>
  <si>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</si>
  <si>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</si>
  <si>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</si>
  <si>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</si>
  <si>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</si>
  <si>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</si>
  <si>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</si>
  <si>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</si>
  <si>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</si>
  <si>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</si>
  <si>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</si>
  <si>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</si>
  <si>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</si>
  <si>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</si>
  <si>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</si>
  <si>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</si>
  <si>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</si>
  <si>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</si>
  <si>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</si>
  <si>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</si>
  <si>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</si>
  <si>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</si>
  <si>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</si>
  <si>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</si>
  <si>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</si>
  <si>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</si>
  <si>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</si>
  <si>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</si>
  <si>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</si>
  <si>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</si>
  <si>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</si>
  <si>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</si>
  <si>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</si>
  <si>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</si>
  <si>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</si>
  <si>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</si>
  <si>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</si>
  <si>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</si>
  <si>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</si>
  <si>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</si>
  <si>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</si>
  <si>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</si>
  <si>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</si>
  <si>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</si>
  <si>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</si>
  <si>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</si>
  <si>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</si>
  <si>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</si>
  <si>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</si>
  <si>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</si>
  <si>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</si>
  <si>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</si>
  <si>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</si>
  <si>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</si>
  <si>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</si>
  <si>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</si>
  <si>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</si>
  <si>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</si>
  <si>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</si>
  <si>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</si>
  <si>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</si>
  <si>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</si>
  <si>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</si>
  <si>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</si>
  <si>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</si>
  <si>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</si>
  <si>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</si>
  <si>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</si>
  <si>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</si>
  <si>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</si>
  <si>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</si>
  <si>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</si>
  <si>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</si>
  <si>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</si>
  <si>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</si>
  <si>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</si>
  <si>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</si>
  <si>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</si>
  <si>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</si>
  <si>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</si>
  <si>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</si>
  <si>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</si>
  <si>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</si>
  <si>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</si>
  <si>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</si>
  <si>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</si>
  <si>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</si>
  <si>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</si>
  <si>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</si>
  <si>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</si>
  <si>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</si>
  <si>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</si>
  <si>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</si>
  <si>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</si>
  <si>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</si>
  <si>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</si>
  <si>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</si>
  <si>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</si>
  <si>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</si>
  <si>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</si>
  <si>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</si>
  <si>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</si>
  <si>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</si>
  <si>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</si>
  <si>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</si>
  <si>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</si>
  <si>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</si>
  <si>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</si>
  <si>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</si>
  <si>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</si>
  <si>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</si>
  <si>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</si>
  <si>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</si>
  <si>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</si>
  <si>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</si>
  <si>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</si>
  <si>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</si>
  <si>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</si>
  <si>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</si>
  <si>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</si>
  <si>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</si>
  <si>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</si>
  <si>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</si>
  <si>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</si>
  <si>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</si>
  <si>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</si>
  <si>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</si>
  <si>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</si>
  <si>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</si>
  <si>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</si>
  <si>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</si>
  <si>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</si>
  <si>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</si>
  <si>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</si>
  <si>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</si>
  <si>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</si>
  <si>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</si>
  <si>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</si>
  <si>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</si>
  <si>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</si>
  <si>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</si>
  <si>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</si>
  <si>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</si>
  <si>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</si>
  <si>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</si>
  <si>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</si>
  <si>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</si>
  <si>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</si>
  <si>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</si>
  <si>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</si>
  <si>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</si>
  <si>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</si>
  <si>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</si>
  <si>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</si>
  <si>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</si>
  <si>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</si>
  <si>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</si>
  <si>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</si>
  <si>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</si>
  <si>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</si>
  <si>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</si>
  <si>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</si>
  <si>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</si>
  <si>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</si>
  <si>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</si>
  <si>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</si>
  <si>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</si>
  <si>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</si>
  <si>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</si>
  <si>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</si>
  <si>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</si>
  <si>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</si>
  <si>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</si>
  <si>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</si>
  <si>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</si>
  <si>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</si>
  <si>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</si>
  <si>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</si>
  <si>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</si>
  <si>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</si>
  <si>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</si>
  <si>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</si>
  <si>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</si>
  <si>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</si>
  <si>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</si>
  <si>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</si>
  <si>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</si>
  <si>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</si>
  <si>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</si>
  <si>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</si>
  <si>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</si>
  <si>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</si>
  <si>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</si>
  <si>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</si>
  <si>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</si>
  <si>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</si>
  <si>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</si>
  <si>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</si>
  <si>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</si>
  <si>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</si>
  <si>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</si>
  <si>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</si>
  <si>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</si>
  <si>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</si>
  <si>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</si>
  <si>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</si>
  <si>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</si>
  <si>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</si>
  <si>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</si>
  <si>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</si>
  <si>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</si>
  <si>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</si>
  <si>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</si>
  <si>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</si>
  <si>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</si>
  <si>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</si>
  <si>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</si>
  <si>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</si>
  <si>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</si>
  <si>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</si>
  <si>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</si>
  <si>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</si>
  <si>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</si>
  <si>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</si>
  <si>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</si>
  <si>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</si>
  <si>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</si>
  <si>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</si>
  <si>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</si>
  <si>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</si>
  <si>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</si>
  <si>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</si>
  <si>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</si>
  <si>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</si>
  <si>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</si>
  <si>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</si>
  <si>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</si>
  <si>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</si>
  <si>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</si>
  <si>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</si>
  <si>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</si>
  <si>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</si>
  <si>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</si>
  <si>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</si>
  <si>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</si>
  <si>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</si>
  <si>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</si>
  <si>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</si>
  <si>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</si>
  <si>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</si>
  <si>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</si>
  <si>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</si>
  <si>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</si>
  <si>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</si>
  <si>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</si>
  <si>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</si>
  <si>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</si>
  <si>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</si>
  <si>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</si>
  <si>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</si>
  <si>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</si>
  <si>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</si>
  <si>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</si>
  <si>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</si>
  <si>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</si>
  <si>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</si>
  <si>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</si>
  <si>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</si>
  <si>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</si>
  <si>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</si>
  <si>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</si>
  <si>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</si>
  <si>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</si>
  <si>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</si>
  <si>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</si>
  <si>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</si>
  <si>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</si>
  <si>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</si>
  <si>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</si>
  <si>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</si>
  <si>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</si>
  <si>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</si>
  <si>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</si>
  <si>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</si>
  <si>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</si>
  <si>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</si>
  <si>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</si>
  <si>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</si>
  <si>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</si>
  <si>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</si>
  <si>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</si>
  <si>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</si>
  <si>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</si>
  <si>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</si>
  <si>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</si>
  <si>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</si>
  <si>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</si>
  <si>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</si>
  <si>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</si>
  <si>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</si>
  <si>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</si>
  <si>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</si>
  <si>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</si>
  <si>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</si>
  <si>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</si>
  <si>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</si>
  <si>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</si>
  <si>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</si>
  <si>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</si>
  <si>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</si>
  <si>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</si>
  <si>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</si>
  <si>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</si>
  <si>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</si>
  <si>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</si>
  <si>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</si>
  <si>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</si>
  <si>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</si>
  <si>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</si>
  <si>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</si>
  <si>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</si>
  <si>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</si>
  <si>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</si>
  <si>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</si>
  <si>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</si>
  <si>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</si>
  <si>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</si>
  <si>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</si>
  <si>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</si>
  <si>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</si>
  <si>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</si>
  <si>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</si>
  <si>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</si>
  <si>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</si>
  <si>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</si>
  <si>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</si>
  <si>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</si>
  <si>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</si>
  <si>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</si>
  <si>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</si>
  <si>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</si>
  <si>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</si>
  <si>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</si>
  <si>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</si>
  <si>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</si>
  <si>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</si>
  <si>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</si>
  <si>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</si>
  <si>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</si>
  <si>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</si>
  <si>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</si>
  <si>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</si>
  <si>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</si>
  <si>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</si>
  <si>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</si>
  <si>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</si>
  <si>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</si>
  <si>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</si>
  <si>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</si>
  <si>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</si>
  <si>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</si>
  <si>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</si>
  <si>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</si>
  <si>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</si>
  <si>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</si>
  <si>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</si>
  <si>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</si>
  <si>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</si>
  <si>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</si>
  <si>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</si>
  <si>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</si>
  <si>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</si>
  <si>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</si>
  <si>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</si>
  <si>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</si>
  <si>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</si>
  <si>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</si>
  <si>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</si>
  <si>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</si>
  <si>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</si>
  <si>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</si>
  <si>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</si>
  <si>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</si>
  <si>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</si>
  <si>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</si>
  <si>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</si>
  <si>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</si>
  <si>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</si>
  <si>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</si>
  <si>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</si>
  <si>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</si>
  <si>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</si>
  <si>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</si>
  <si>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</si>
  <si>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</si>
  <si>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</si>
  <si>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</si>
  <si>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</si>
  <si>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</si>
  <si>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</si>
  <si>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</si>
  <si>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</si>
  <si>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</si>
  <si>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</si>
  <si>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</si>
  <si>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</si>
  <si>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</si>
  <si>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</si>
  <si>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</si>
  <si>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</si>
  <si>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</si>
  <si>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</si>
  <si>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</si>
  <si>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</si>
  <si>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</si>
  <si>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</si>
  <si>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</si>
  <si>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</si>
  <si>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</si>
  <si>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</si>
  <si>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</si>
  <si>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</si>
  <si>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</si>
  <si>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</si>
  <si>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</si>
  <si>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</si>
  <si>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</si>
  <si>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</si>
  <si>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</si>
  <si>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</si>
  <si>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</si>
  <si>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</si>
  <si>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</si>
  <si>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</si>
  <si>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</si>
  <si>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</si>
  <si>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</si>
  <si>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</si>
  <si>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</si>
  <si>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</si>
  <si>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</si>
  <si>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</si>
  <si>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</si>
  <si>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</si>
  <si>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</si>
  <si>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</si>
  <si>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</si>
  <si>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</si>
  <si>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</si>
  <si>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</si>
  <si>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</si>
  <si>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</si>
  <si>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</si>
  <si>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</si>
  <si>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</si>
  <si>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</si>
  <si>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</si>
  <si>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</si>
  <si>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</si>
  <si>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</si>
  <si>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</si>
  <si>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</si>
  <si>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</si>
  <si>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</si>
  <si>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</si>
  <si>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</si>
  <si>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</si>
  <si>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</si>
  <si>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</si>
  <si>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</si>
  <si>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</si>
  <si>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</si>
  <si>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</si>
  <si>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</si>
  <si>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</si>
  <si>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</si>
  <si>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</si>
  <si>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</si>
  <si>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</si>
  <si>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</si>
  <si>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</si>
  <si>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</si>
  <si>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</si>
  <si>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</si>
  <si>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</si>
  <si>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</si>
  <si>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</si>
  <si>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</si>
  <si>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</si>
  <si>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</si>
  <si>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</si>
  <si>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</si>
  <si>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</si>
  <si>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</si>
  <si>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</si>
  <si>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</si>
  <si>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</si>
  <si>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</si>
  <si>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</si>
  <si>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</si>
  <si>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</si>
  <si>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</si>
  <si>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</si>
  <si>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</si>
  <si>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</si>
  <si>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</si>
  <si>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</si>
  <si>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</si>
  <si>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</si>
  <si>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</si>
  <si>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</si>
  <si>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</si>
  <si>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</si>
  <si>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</si>
  <si>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</si>
  <si>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</si>
  <si>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</si>
  <si>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</si>
  <si>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</si>
  <si>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</si>
  <si>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</si>
  <si>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</si>
  <si>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</si>
  <si>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</si>
  <si>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</si>
  <si>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</si>
  <si>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</si>
  <si>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</si>
  <si>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</si>
  <si>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</si>
  <si>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</si>
  <si>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</si>
  <si>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</si>
  <si>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</si>
  <si>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</si>
  <si>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</si>
  <si>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</si>
  <si>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</si>
  <si>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</si>
  <si>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</si>
  <si>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</si>
  <si>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</si>
  <si>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</si>
  <si>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</si>
  <si>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</si>
  <si>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</si>
  <si>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</si>
  <si>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</si>
  <si>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</si>
  <si>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</si>
  <si>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</si>
  <si>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</si>
  <si>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</si>
  <si>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</si>
  <si>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</si>
  <si>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</si>
  <si>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</si>
  <si>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</si>
  <si>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</si>
  <si>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</si>
  <si>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</si>
  <si>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</si>
  <si>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</si>
  <si>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</si>
  <si>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</si>
  <si>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</si>
  <si>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</si>
  <si>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</si>
  <si>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</si>
  <si>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</si>
  <si>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</si>
  <si>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</si>
  <si>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</si>
  <si>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</si>
  <si>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</si>
  <si>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</si>
  <si>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</si>
  <si>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</si>
  <si>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</si>
  <si>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</si>
  <si>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</si>
  <si>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</si>
  <si>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</si>
  <si>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</si>
  <si>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</si>
  <si>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</si>
  <si>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</si>
  <si>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</si>
  <si>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</si>
  <si>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</si>
  <si>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</si>
  <si>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</si>
  <si>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</si>
  <si>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</si>
  <si>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</si>
  <si>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</si>
  <si>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</si>
  <si>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</si>
  <si>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</si>
  <si>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</si>
  <si>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</si>
  <si>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</si>
  <si>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</si>
  <si>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</si>
  <si>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</si>
  <si>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</si>
  <si>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</si>
  <si>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</si>
  <si>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</si>
  <si>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</si>
  <si>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</si>
  <si>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</si>
  <si>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</si>
  <si>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</si>
  <si>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</si>
  <si>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</si>
  <si>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</si>
  <si>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</si>
  <si>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</si>
  <si>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</si>
  <si>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</si>
  <si>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</si>
  <si>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</si>
  <si>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</si>
  <si>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</si>
  <si>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</si>
  <si>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</si>
  <si>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</si>
  <si>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</si>
  <si>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</si>
  <si>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</si>
  <si>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</si>
  <si>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</si>
  <si>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</si>
  <si>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</si>
  <si>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</si>
  <si>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</si>
  <si>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</si>
  <si>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</si>
  <si>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</si>
  <si>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</si>
  <si>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</si>
  <si>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</si>
  <si>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</si>
  <si>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</si>
  <si>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</si>
  <si>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</si>
  <si>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</si>
  <si>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</si>
  <si>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</si>
  <si>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</si>
  <si>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</si>
  <si>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</si>
  <si>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</si>
  <si>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</si>
  <si>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</si>
  <si>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</si>
  <si>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</si>
  <si>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</si>
  <si>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</si>
  <si>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</si>
  <si>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</si>
  <si>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</si>
  <si>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</si>
  <si>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</si>
  <si>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</si>
  <si>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</si>
  <si>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</si>
  <si>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</si>
  <si>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</si>
  <si>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</si>
  <si>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</si>
  <si>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</si>
  <si>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</si>
  <si>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</si>
  <si>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</si>
  <si>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</si>
  <si>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</si>
  <si>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</si>
  <si>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</si>
  <si>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</si>
  <si>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</si>
  <si>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</si>
  <si>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</si>
  <si>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</si>
  <si>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</si>
  <si>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</si>
  <si>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</si>
  <si>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</si>
  <si>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</si>
  <si>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</si>
  <si>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</si>
  <si>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</si>
  <si>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</si>
  <si>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</si>
  <si>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</si>
  <si>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</si>
  <si>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</si>
  <si>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</si>
  <si>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</si>
  <si>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</si>
  <si>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</si>
  <si>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</si>
  <si>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</si>
  <si>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</si>
  <si>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</si>
  <si>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</si>
  <si>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</si>
  <si>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</si>
  <si>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</si>
  <si>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</si>
  <si>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</si>
  <si>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</si>
  <si>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</si>
  <si>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</si>
  <si>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</si>
  <si>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</si>
  <si>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</si>
  <si>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</si>
  <si>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</si>
  <si>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</si>
  <si>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</si>
  <si>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</si>
  <si>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</si>
  <si>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</si>
  <si>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</si>
  <si>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</si>
  <si>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</si>
  <si>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</si>
  <si>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</si>
  <si>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</si>
  <si>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</si>
  <si>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</si>
  <si>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</si>
  <si>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</si>
  <si>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</si>
  <si>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</si>
  <si>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</si>
  <si>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</si>
  <si>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</si>
  <si>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</si>
  <si>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</si>
  <si>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</si>
  <si>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</si>
  <si>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</si>
  <si>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</si>
  <si>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</si>
  <si>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</si>
  <si>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</si>
  <si>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</si>
  <si>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</si>
  <si>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</si>
  <si>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</si>
  <si>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</si>
  <si>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</si>
  <si>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</si>
  <si>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</si>
  <si>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</si>
  <si>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</si>
  <si>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</si>
  <si>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</si>
  <si>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</si>
  <si>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</si>
  <si>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</si>
  <si>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</si>
  <si>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</si>
  <si>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</si>
  <si>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</si>
  <si>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</si>
  <si>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</si>
  <si>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</si>
  <si>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</si>
  <si>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</si>
  <si>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</si>
  <si>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</si>
  <si>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</si>
  <si>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</si>
  <si>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</si>
  <si>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</si>
  <si>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</si>
  <si>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</si>
  <si>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</si>
  <si>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</si>
  <si>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</si>
  <si>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</si>
  <si>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</si>
  <si>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</si>
  <si>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</si>
  <si>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</si>
  <si>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</si>
  <si>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</si>
  <si>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</si>
  <si>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</si>
  <si>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</si>
  <si>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</si>
  <si>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</si>
  <si>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</si>
  <si>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</si>
  <si>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</si>
  <si>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</si>
  <si>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</si>
  <si>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</si>
  <si>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</si>
  <si>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</si>
  <si>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</si>
  <si>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</si>
  <si>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</si>
  <si>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</si>
  <si>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</si>
  <si>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</si>
  <si>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</si>
  <si>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</si>
  <si>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</si>
  <si>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</si>
  <si>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</si>
  <si>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</si>
  <si>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</si>
  <si>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</si>
  <si>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</si>
  <si>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</si>
  <si>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</si>
  <si>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</si>
  <si>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</si>
  <si>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</si>
  <si>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</si>
  <si>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</si>
  <si>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</si>
  <si>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</si>
  <si>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</si>
  <si>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</si>
  <si>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</si>
  <si>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</si>
  <si>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</si>
  <si>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</si>
  <si>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</si>
  <si>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</si>
  <si>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</si>
  <si>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</si>
  <si>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</si>
  <si>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</si>
  <si>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</si>
  <si>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</si>
  <si>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</si>
  <si>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</si>
  <si>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</si>
  <si>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</si>
  <si>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</si>
  <si>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</si>
  <si>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</si>
  <si>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</si>
  <si>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</si>
  <si>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</si>
  <si>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</si>
  <si>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</si>
  <si>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</si>
  <si>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</si>
  <si>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</si>
  <si>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</si>
  <si>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</si>
  <si>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</si>
  <si>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</si>
  <si>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</si>
  <si>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</si>
  <si>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</si>
  <si>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</si>
  <si>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</si>
  <si>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</si>
  <si>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</si>
  <si>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</si>
  <si>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</si>
  <si>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</si>
  <si>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</si>
  <si>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</si>
  <si>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</si>
  <si>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</si>
  <si>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</si>
  <si>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</si>
  <si>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</si>
  <si>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</si>
  <si>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</si>
  <si>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</si>
  <si>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</si>
  <si>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</si>
  <si>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</si>
  <si>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</si>
  <si>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</si>
  <si>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</si>
  <si>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</si>
  <si>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</si>
  <si>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</si>
  <si>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</si>
  <si>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</si>
  <si>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</si>
  <si>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</si>
  <si>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</si>
  <si>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</si>
  <si>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</si>
  <si>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</si>
  <si>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</si>
  <si>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</si>
  <si>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</si>
  <si>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</si>
  <si>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</si>
  <si>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</si>
  <si>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</si>
  <si>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</si>
  <si>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</si>
  <si>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</si>
  <si>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</si>
  <si>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</si>
  <si>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</si>
  <si>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</si>
  <si>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</si>
  <si>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</si>
  <si>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</si>
  <si>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</si>
  <si>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</si>
  <si>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</si>
  <si>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</si>
  <si>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</si>
  <si>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</si>
  <si>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</si>
  <si>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</si>
  <si>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</si>
  <si>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</si>
  <si>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</si>
  <si>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</si>
  <si>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</si>
  <si>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</si>
  <si>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</si>
  <si>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</si>
  <si>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</si>
  <si>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</si>
  <si>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</si>
  <si>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</si>
  <si>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</si>
  <si>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</si>
  <si>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</si>
  <si>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</si>
  <si>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</si>
  <si>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</si>
  <si>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</si>
  <si>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</si>
  <si>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</si>
  <si>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</si>
  <si>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</si>
  <si>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</si>
  <si>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</si>
  <si>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</si>
  <si>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</si>
  <si>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</si>
  <si>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</si>
  <si>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</si>
  <si>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</si>
  <si>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</si>
  <si>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</si>
  <si>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</si>
  <si>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</si>
  <si>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</si>
  <si>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</si>
  <si>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</si>
  <si>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</si>
  <si>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</si>
  <si>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</si>
  <si>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</si>
  <si>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</si>
  <si>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</si>
  <si>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</si>
  <si>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</si>
  <si>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</si>
  <si>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</si>
  <si>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</si>
  <si>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</si>
  <si>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</si>
  <si>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</si>
  <si>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</si>
  <si>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</si>
  <si>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</si>
  <si>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</si>
  <si>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</si>
  <si>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</si>
  <si>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</si>
  <si>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</si>
  <si>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</si>
  <si>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</si>
  <si>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</si>
  <si>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</si>
  <si>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</si>
  <si>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</si>
  <si>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</si>
  <si>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</si>
  <si>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</si>
  <si>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</si>
  <si>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</si>
  <si>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</si>
  <si>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</si>
  <si>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</si>
  <si>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</si>
  <si>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</si>
  <si>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</si>
  <si>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</si>
  <si>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</si>
  <si>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</si>
  <si>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</si>
  <si>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</si>
  <si>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</si>
  <si>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</si>
  <si>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</si>
  <si>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</si>
  <si>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</si>
  <si>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</si>
  <si>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</si>
  <si>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</si>
  <si>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</si>
  <si>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</si>
  <si>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</si>
  <si>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</si>
  <si>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</si>
  <si>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</si>
  <si>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</si>
  <si>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</si>
  <si>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</si>
  <si>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</si>
  <si>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</si>
  <si>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</si>
  <si>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</si>
  <si>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</si>
  <si>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</si>
  <si>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</si>
  <si>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</si>
  <si>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</si>
  <si>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</si>
  <si>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</si>
  <si>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</si>
  <si>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</si>
  <si>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</si>
  <si>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</si>
  <si>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</si>
  <si>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</si>
  <si>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</si>
  <si>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</si>
  <si>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</si>
  <si>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</si>
  <si>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</si>
  <si>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</si>
  <si>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</si>
  <si>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</si>
  <si>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</si>
  <si>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</si>
  <si>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</si>
  <si>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</si>
  <si>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</si>
  <si>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</si>
  <si>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</si>
  <si>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</si>
  <si>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</si>
  <si>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</si>
  <si>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</si>
  <si>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</si>
  <si>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</si>
  <si>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</si>
  <si>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</si>
  <si>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</si>
  <si>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</si>
  <si>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</si>
  <si>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</si>
  <si>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</si>
  <si>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</si>
  <si>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</si>
  <si>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</si>
  <si>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</si>
  <si>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</si>
  <si>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</si>
  <si>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</si>
  <si>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</si>
  <si>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</si>
  <si>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</si>
  <si>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</si>
  <si>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</si>
  <si>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</si>
  <si>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</si>
  <si>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</si>
  <si>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</si>
  <si>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</si>
  <si>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</si>
  <si>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</si>
  <si>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</si>
  <si>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</si>
  <si>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</si>
  <si>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</si>
  <si>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</si>
  <si>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</si>
  <si>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</si>
  <si>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</si>
  <si>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</si>
  <si>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</si>
  <si>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</si>
  <si>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</si>
  <si>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</si>
  <si>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</si>
  <si>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</si>
  <si>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</si>
  <si>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</si>
  <si>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</si>
  <si>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</si>
  <si>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</si>
  <si>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</si>
  <si>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</si>
  <si>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</si>
  <si>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</si>
  <si>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</si>
  <si>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</si>
  <si>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</si>
  <si>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</si>
  <si>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</si>
  <si>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</si>
  <si>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</si>
  <si>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</si>
  <si>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</si>
  <si>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</si>
  <si>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</si>
  <si>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</si>
  <si>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</si>
  <si>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</si>
  <si>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</si>
  <si>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</si>
  <si>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</si>
  <si>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</si>
  <si>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</si>
  <si>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</si>
  <si>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</si>
  <si>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</si>
  <si>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</si>
  <si>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</si>
  <si>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</si>
  <si>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</si>
  <si>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</si>
  <si>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</si>
  <si>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</si>
  <si>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</si>
  <si>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</si>
  <si>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</si>
  <si>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</si>
  <si>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</si>
  <si>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</si>
  <si>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</si>
  <si>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</si>
  <si>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</si>
  <si>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</si>
  <si>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</si>
  <si>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</si>
  <si>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</si>
  <si>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</si>
  <si>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</si>
  <si>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</si>
  <si>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</si>
  <si>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</si>
  <si>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</si>
  <si>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</si>
  <si>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</si>
  <si>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</si>
  <si>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</si>
  <si>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</si>
  <si>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</si>
  <si>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</si>
  <si>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</si>
  <si>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</si>
  <si>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</si>
  <si>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</si>
  <si>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</si>
  <si>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</si>
  <si>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</si>
  <si>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</si>
  <si>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</si>
  <si>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</si>
  <si>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</si>
  <si>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</si>
  <si>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</si>
  <si>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</si>
  <si>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</si>
  <si>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</si>
  <si>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</si>
  <si>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</si>
  <si>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</si>
  <si>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</si>
  <si>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</si>
  <si>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</si>
  <si>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</si>
  <si>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</si>
  <si>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</si>
  <si>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</si>
  <si>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</si>
  <si>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</si>
  <si>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</si>
  <si>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</si>
  <si>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</si>
  <si>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</si>
  <si>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</si>
  <si>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</si>
  <si>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</si>
  <si>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</si>
  <si>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</si>
  <si>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</si>
  <si>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</si>
  <si>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</si>
  <si>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</si>
  <si>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</si>
  <si>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</si>
  <si>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</si>
  <si>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</si>
  <si>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</si>
  <si>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</si>
  <si>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</si>
  <si>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</si>
  <si>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</si>
  <si>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</si>
  <si>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</si>
  <si>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</si>
  <si>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</si>
  <si>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</si>
  <si>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</si>
  <si>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</si>
  <si>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</si>
  <si>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</si>
  <si>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</si>
  <si>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</si>
  <si>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</si>
  <si>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</si>
  <si>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</si>
  <si>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</si>
  <si>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</si>
  <si>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</si>
  <si>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</si>
  <si>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</si>
  <si>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</si>
  <si>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</si>
  <si>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</si>
  <si>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</si>
  <si>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</si>
  <si>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</si>
  <si>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</si>
  <si>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</si>
  <si>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</si>
  <si>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</si>
  <si>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</si>
  <si>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</si>
  <si>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</si>
  <si>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</si>
  <si>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</si>
  <si>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</si>
  <si>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</si>
  <si>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</si>
  <si>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</si>
  <si>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</si>
  <si>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</si>
  <si>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</si>
  <si>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</si>
  <si>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</si>
  <si>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</si>
  <si>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</si>
  <si>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</si>
  <si>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</si>
  <si>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</si>
  <si>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</si>
  <si>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</si>
  <si>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</si>
  <si>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</si>
  <si>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</si>
  <si>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</si>
  <si>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</si>
  <si>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</si>
  <si>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</si>
  <si>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</si>
  <si>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</si>
  <si>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</si>
  <si>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</si>
  <si>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</si>
  <si>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</si>
  <si>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</si>
  <si>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</si>
  <si>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</si>
  <si>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</si>
  <si>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</si>
  <si>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</si>
  <si>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</si>
  <si>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</si>
  <si>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</si>
  <si>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</si>
  <si>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</si>
  <si>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</si>
  <si>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</si>
  <si>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</si>
  <si>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</si>
  <si>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</si>
  <si>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</si>
  <si>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</si>
  <si>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</si>
  <si>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</si>
  <si>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</si>
  <si>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</si>
  <si>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</si>
  <si>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</si>
  <si>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</si>
  <si>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</si>
  <si>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</si>
  <si>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</si>
  <si>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</si>
  <si>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</si>
  <si>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</si>
  <si>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</si>
  <si>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</si>
  <si>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</si>
  <si>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</si>
  <si>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</si>
  <si>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</si>
  <si>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</si>
  <si>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</si>
  <si>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</si>
  <si>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</si>
  <si>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</si>
  <si>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</si>
  <si>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</si>
  <si>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</si>
  <si>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</si>
  <si>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</si>
  <si>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</si>
  <si>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</si>
  <si>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</si>
  <si>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</si>
  <si>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</si>
  <si>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</si>
  <si>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</si>
  <si>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</si>
  <si>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</si>
  <si>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</si>
  <si>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</si>
  <si>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</si>
  <si>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</si>
  <si>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</si>
  <si>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</si>
  <si>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</si>
  <si>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</si>
  <si>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</si>
  <si>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</si>
  <si>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</si>
  <si>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</si>
  <si>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</si>
  <si>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</si>
  <si>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</si>
  <si>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</si>
  <si>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</si>
  <si>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</si>
  <si>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</si>
  <si>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</si>
  <si>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</si>
  <si>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</si>
  <si>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</si>
  <si>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</si>
  <si>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</si>
  <si>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</si>
  <si>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</si>
  <si>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</si>
  <si>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</si>
  <si>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</si>
  <si>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</si>
  <si>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</si>
  <si>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</si>
  <si>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</si>
  <si>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</si>
  <si>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</si>
  <si>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</si>
  <si>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</si>
  <si>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</si>
  <si>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</si>
  <si>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</si>
  <si>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</si>
  <si>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</si>
  <si>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</si>
  <si>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</si>
  <si>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</si>
  <si>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</si>
  <si>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</si>
  <si>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</si>
  <si>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</si>
  <si>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</si>
  <si>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</si>
  <si>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</si>
  <si>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</si>
  <si>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</si>
  <si>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</si>
  <si>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</si>
  <si>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</si>
  <si>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</si>
  <si>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</si>
  <si>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</si>
  <si>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</si>
  <si>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</si>
  <si>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</si>
  <si>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</si>
  <si>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</si>
  <si>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</si>
  <si>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</si>
  <si>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</si>
  <si>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</si>
  <si>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</si>
  <si>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</si>
  <si>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</si>
  <si>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</si>
  <si>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</si>
  <si>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</si>
  <si>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</si>
  <si>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</si>
  <si>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</si>
  <si>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</si>
  <si>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</si>
  <si>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</si>
  <si>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</si>
  <si>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</si>
  <si>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</si>
  <si>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</si>
  <si>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</si>
  <si>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</si>
  <si>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</si>
  <si>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</si>
  <si>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</si>
  <si>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</si>
  <si>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</si>
  <si>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</si>
  <si>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</si>
  <si>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</si>
  <si>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</si>
  <si>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</si>
  <si>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</si>
  <si>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</si>
  <si>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</si>
  <si>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</si>
  <si>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</si>
  <si>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</si>
  <si>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</si>
  <si>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</si>
  <si>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</si>
  <si>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</si>
  <si>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</si>
  <si>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</si>
  <si>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</si>
  <si>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</si>
  <si>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</si>
  <si>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</si>
  <si>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</si>
  <si>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</si>
  <si>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</si>
  <si>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</si>
  <si>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</si>
  <si>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</si>
  <si>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</si>
  <si>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</si>
  <si>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</si>
  <si>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</si>
  <si>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</si>
  <si>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</si>
  <si>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</si>
  <si>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</si>
  <si>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</si>
  <si>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</si>
  <si>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</si>
  <si>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</si>
  <si>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</si>
  <si>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</si>
  <si>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</si>
  <si>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</si>
  <si>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</si>
  <si>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</si>
  <si>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</si>
  <si>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</si>
  <si>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</si>
  <si>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</si>
  <si>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</si>
  <si>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</si>
  <si>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</si>
  <si>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</si>
  <si>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</si>
  <si>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</si>
  <si>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</si>
  <si>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</si>
  <si>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</si>
  <si>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</si>
  <si>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</si>
  <si>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</si>
  <si>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</si>
  <si>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</si>
  <si>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</si>
  <si>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</si>
  <si>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</si>
  <si>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</si>
  <si>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</si>
  <si>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</si>
  <si>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</si>
  <si>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</si>
  <si>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</si>
  <si>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</si>
  <si>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</si>
  <si>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</si>
  <si>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</si>
  <si>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</si>
  <si>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</si>
  <si>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</si>
  <si>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</si>
  <si>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</si>
  <si>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</si>
  <si>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</si>
  <si>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</si>
  <si>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</si>
  <si>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</si>
  <si>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</si>
  <si>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</si>
  <si>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</si>
  <si>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</si>
  <si>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</si>
  <si>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</si>
  <si>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</si>
  <si>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</si>
  <si>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</si>
  <si>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</si>
  <si>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</si>
  <si>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</si>
  <si>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</si>
  <si>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</si>
  <si>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</si>
  <si>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</si>
  <si>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</si>
  <si>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</si>
  <si>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</si>
  <si>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</si>
  <si>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</si>
  <si>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</si>
  <si>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</si>
  <si>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</si>
  <si>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</si>
  <si>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</si>
  <si>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</si>
  <si>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</si>
  <si>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</si>
  <si>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</si>
  <si>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</si>
  <si>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</si>
  <si>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</si>
  <si>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</si>
  <si>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</si>
  <si>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</si>
  <si>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</si>
  <si>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</si>
  <si>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</si>
  <si>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</si>
  <si>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</si>
  <si>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</si>
  <si>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</si>
  <si>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</si>
  <si>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</si>
  <si>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</si>
  <si>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</si>
  <si>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</si>
  <si>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</si>
  <si>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</si>
  <si>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</si>
  <si>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</si>
  <si>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</si>
  <si>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</si>
  <si>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</si>
  <si>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</si>
  <si>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</si>
  <si>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</si>
  <si>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</si>
  <si>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</si>
  <si>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</si>
  <si>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</si>
  <si>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</si>
  <si>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</si>
  <si>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</si>
  <si>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</si>
  <si>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</si>
  <si>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</si>
  <si>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</si>
  <si>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</si>
  <si>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</si>
  <si>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</si>
  <si>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</si>
  <si>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</si>
  <si>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</si>
  <si>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</si>
  <si>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</si>
  <si>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</si>
  <si>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</si>
  <si>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</si>
  <si>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</si>
  <si>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</si>
  <si>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</si>
  <si>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</si>
  <si>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</si>
  <si>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</si>
  <si>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</si>
  <si>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</si>
  <si>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</si>
  <si>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</si>
  <si>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</si>
  <si>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</si>
  <si>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</si>
  <si>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</si>
  <si>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</si>
  <si>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</si>
  <si>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</si>
  <si>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</si>
  <si>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</si>
  <si>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</si>
  <si>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</si>
  <si>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</si>
  <si>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</si>
  <si>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</si>
  <si>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</si>
  <si>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</si>
  <si>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</si>
  <si>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</si>
  <si>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</si>
  <si>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</si>
  <si>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</si>
  <si>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</si>
  <si>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</si>
  <si>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</si>
  <si>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</si>
  <si>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</si>
  <si>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</si>
  <si>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</si>
  <si>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</si>
  <si>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</si>
  <si>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</si>
  <si>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</si>
  <si>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</si>
  <si>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</si>
  <si>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</si>
  <si>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</si>
  <si>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</si>
  <si>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</si>
  <si>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</si>
  <si>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</si>
  <si>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</si>
  <si>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</si>
  <si>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</si>
  <si>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</si>
  <si>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</si>
  <si>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</si>
  <si>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</si>
  <si>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</si>
  <si>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</si>
  <si>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</si>
  <si>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</si>
  <si>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</si>
  <si>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</si>
  <si>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</si>
  <si>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</si>
  <si>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</si>
  <si>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</si>
  <si>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</si>
  <si>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</si>
  <si>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</si>
  <si>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</si>
  <si>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</si>
  <si>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</si>
  <si>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</si>
  <si>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</si>
  <si>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</si>
  <si>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</si>
  <si>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</si>
  <si>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</si>
  <si>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</si>
  <si>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</si>
  <si>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</si>
  <si>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</si>
  <si>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</si>
  <si>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</si>
  <si>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</si>
  <si>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</si>
  <si>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</si>
  <si>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</si>
  <si>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</si>
  <si>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</si>
  <si>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</si>
  <si>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</si>
  <si>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</si>
  <si>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</si>
  <si>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</si>
  <si>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</si>
  <si>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</si>
  <si>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</si>
  <si>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</si>
  <si>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</si>
  <si>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</si>
  <si>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</si>
  <si>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</si>
  <si>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</si>
  <si>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</si>
  <si>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</si>
  <si>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</si>
  <si>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</si>
  <si>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</si>
  <si>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</si>
  <si>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</si>
  <si>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</si>
  <si>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</si>
  <si>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</si>
  <si>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</si>
  <si>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</si>
  <si>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</si>
  <si>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</si>
  <si>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</si>
  <si>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</si>
  <si>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</si>
  <si>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</si>
  <si>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</si>
  <si>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</si>
  <si>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</si>
  <si>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</si>
  <si>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</si>
  <si>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</si>
  <si>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</si>
  <si>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</si>
  <si>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</si>
  <si>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</si>
  <si>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</si>
  <si>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</si>
  <si>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</si>
  <si>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</si>
  <si>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</si>
  <si>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</si>
  <si>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</si>
  <si>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</si>
  <si>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</si>
  <si>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</si>
  <si>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</si>
  <si>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</si>
  <si>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</si>
  <si>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</si>
  <si>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</si>
  <si>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</si>
  <si>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</si>
  <si>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</si>
  <si>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</si>
  <si>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</si>
  <si>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</si>
  <si>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</si>
  <si>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</si>
  <si>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</si>
  <si>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</si>
  <si>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</si>
  <si>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</si>
  <si>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</si>
  <si>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</si>
  <si>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</si>
  <si>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</si>
  <si>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</si>
  <si>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</si>
  <si>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</si>
  <si>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</si>
  <si>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</si>
  <si>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</si>
  <si>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</si>
  <si>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</si>
  <si>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</si>
  <si>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</si>
  <si>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</si>
  <si>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</si>
  <si>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</si>
  <si>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</si>
  <si>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</si>
  <si>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</si>
  <si>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</si>
  <si>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</si>
  <si>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</si>
  <si>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</si>
  <si>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</si>
  <si>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</si>
  <si>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</si>
  <si>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</si>
  <si>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</si>
  <si>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</si>
  <si>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</si>
  <si>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</si>
  <si>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</si>
  <si>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</si>
  <si>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</si>
  <si>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</si>
  <si>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</si>
  <si>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</si>
  <si>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</si>
  <si>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</si>
  <si>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</si>
  <si>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</si>
  <si>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</si>
  <si>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</si>
  <si>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</si>
  <si>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</si>
  <si>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</si>
  <si>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</si>
  <si>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</si>
  <si>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</si>
  <si>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</si>
  <si>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</si>
  <si>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</si>
  <si>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</si>
  <si>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</si>
  <si>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</si>
  <si>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</si>
  <si>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</si>
  <si>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</si>
  <si>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</si>
  <si>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</si>
  <si>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</si>
  <si>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</si>
  <si>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</si>
  <si>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</si>
  <si>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</si>
  <si>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</si>
  <si>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</si>
  <si>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</si>
  <si>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</si>
  <si>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</si>
  <si>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</si>
  <si>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</si>
  <si>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</si>
  <si>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</si>
  <si>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</si>
  <si>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</si>
  <si>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</si>
  <si>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</si>
  <si>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</si>
  <si>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</si>
  <si>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</si>
  <si>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</si>
  <si>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</si>
  <si>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</si>
  <si>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</si>
  <si>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</si>
  <si>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</si>
  <si>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</si>
  <si>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</si>
  <si>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</si>
  <si>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</si>
  <si>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</si>
  <si>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</si>
  <si>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</si>
  <si>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</si>
  <si>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</si>
  <si>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</si>
  <si>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</si>
  <si>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</si>
  <si>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</si>
  <si>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</si>
  <si>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</si>
  <si>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</si>
  <si>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</si>
  <si>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</si>
  <si>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</si>
  <si>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</si>
  <si>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</si>
  <si>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</si>
  <si>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</si>
  <si>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</si>
  <si>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</si>
  <si>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</si>
  <si>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</si>
  <si>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</si>
  <si>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</si>
  <si>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</si>
  <si>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</si>
  <si>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</si>
  <si>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</si>
  <si>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</si>
  <si>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</si>
  <si>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</si>
  <si>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</si>
  <si>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</si>
  <si>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</si>
  <si>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</si>
  <si>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</si>
  <si>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</si>
  <si>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</si>
  <si>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</si>
  <si>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</si>
  <si>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</si>
  <si>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</si>
  <si>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</si>
  <si>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</si>
  <si>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</si>
  <si>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</si>
  <si>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</si>
  <si>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</si>
  <si>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</si>
  <si>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</si>
  <si>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</si>
  <si>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</si>
  <si>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</si>
  <si>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</si>
  <si>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</si>
  <si>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</si>
  <si>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</si>
  <si>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</si>
  <si>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</si>
  <si>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</si>
  <si>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</si>
  <si>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</si>
  <si>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</si>
  <si>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</si>
  <si>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</si>
  <si>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</si>
  <si>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</si>
  <si>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</si>
  <si>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</si>
  <si>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</si>
  <si>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</si>
  <si>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</si>
  <si>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</si>
  <si>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</si>
  <si>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</si>
  <si>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</si>
  <si>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</si>
  <si>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</si>
  <si>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</si>
  <si>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</si>
  <si>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</si>
  <si>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</si>
  <si>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</si>
  <si>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</si>
  <si>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</si>
  <si>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</si>
  <si>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</si>
  <si>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</si>
  <si>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</si>
  <si>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</si>
  <si>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</si>
  <si>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</si>
  <si>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</si>
  <si>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</si>
  <si>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</si>
  <si>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</si>
  <si>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</si>
  <si>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</si>
  <si>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</si>
  <si>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</si>
  <si>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</si>
  <si>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</si>
  <si>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</si>
  <si>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</si>
  <si>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</si>
  <si>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</si>
  <si>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</si>
  <si>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</si>
  <si>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</si>
  <si>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</si>
  <si>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</si>
  <si>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</si>
  <si>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</si>
  <si>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</si>
  <si>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</si>
  <si>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</si>
  <si>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</si>
  <si>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</si>
  <si>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</si>
  <si>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</si>
  <si>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</si>
  <si>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</si>
  <si>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</si>
  <si>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</si>
  <si>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</si>
  <si>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</si>
  <si>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</si>
  <si>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</si>
  <si>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</si>
  <si>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</si>
  <si>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</si>
  <si>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</si>
  <si>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</si>
  <si>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</si>
  <si>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</si>
  <si>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</si>
  <si>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</si>
  <si>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</si>
  <si>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</si>
  <si>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</si>
  <si>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</si>
  <si>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</si>
  <si>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</si>
  <si>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</si>
  <si>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</si>
  <si>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</si>
  <si>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</si>
  <si>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</si>
  <si>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</si>
  <si>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</si>
  <si>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</si>
  <si>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</si>
  <si>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</si>
  <si>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</si>
  <si>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</si>
  <si>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</si>
  <si>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</si>
  <si>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</si>
  <si>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</si>
  <si>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</si>
  <si>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</si>
  <si>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</si>
  <si>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</si>
  <si>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</si>
  <si>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</si>
  <si>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</si>
  <si>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</si>
  <si>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</si>
  <si>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</si>
  <si>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</si>
  <si>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</si>
  <si>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</si>
  <si>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</si>
  <si>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</si>
  <si>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</si>
  <si>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</si>
  <si>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</si>
  <si>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</si>
  <si>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</si>
  <si>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</si>
  <si>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</si>
  <si>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</si>
  <si>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</si>
  <si>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</si>
  <si>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</si>
  <si>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</si>
  <si>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</si>
  <si>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</si>
  <si>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</si>
  <si>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</si>
  <si>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</si>
  <si>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</si>
  <si>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</si>
  <si>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</si>
  <si>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</si>
  <si>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</si>
  <si>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</si>
  <si>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</si>
  <si>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</si>
  <si>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</si>
  <si>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</si>
  <si>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</si>
  <si>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</si>
  <si>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</si>
  <si>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</si>
  <si>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</si>
  <si>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</si>
  <si>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</si>
  <si>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</si>
  <si>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</si>
  <si>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</si>
  <si>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</si>
  <si>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</si>
  <si>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</si>
  <si>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</si>
  <si>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</si>
  <si>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</si>
  <si>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</si>
  <si>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</si>
  <si>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</si>
  <si>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</si>
  <si>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</si>
  <si>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</si>
  <si>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</si>
  <si>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</si>
  <si>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</si>
  <si>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</si>
  <si>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</si>
  <si>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</si>
  <si>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</si>
  <si>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</si>
  <si>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</si>
  <si>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</si>
  <si>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</si>
  <si>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</si>
  <si>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</si>
  <si>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</si>
  <si>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</si>
  <si>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</si>
  <si>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</si>
  <si>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</si>
  <si>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</si>
  <si>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</si>
  <si>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</si>
  <si>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</si>
  <si>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</si>
  <si>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</si>
  <si>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</si>
  <si>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</si>
  <si>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</si>
  <si>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</si>
  <si>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</si>
  <si>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</si>
  <si>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</si>
  <si>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</si>
  <si>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</si>
  <si>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</si>
  <si>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</si>
  <si>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</si>
  <si>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</si>
  <si>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</si>
  <si>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</si>
  <si>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</si>
  <si>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</si>
  <si>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</si>
  <si>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</si>
  <si>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</si>
  <si>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</si>
  <si>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</si>
  <si>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</si>
  <si>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</si>
  <si>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</si>
  <si>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</si>
  <si>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</si>
  <si>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</si>
  <si>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</si>
  <si>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</si>
  <si>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</si>
  <si>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</si>
  <si>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</si>
  <si>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</si>
  <si>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</si>
  <si>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</si>
  <si>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</si>
  <si>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</si>
  <si>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</si>
  <si>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</si>
  <si>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</si>
  <si>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</si>
  <si>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</si>
  <si>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</si>
  <si>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</si>
  <si>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</si>
  <si>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</si>
  <si>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</si>
  <si>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</si>
  <si>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</si>
  <si>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</si>
  <si>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</si>
  <si>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</si>
  <si>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</si>
  <si>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</si>
  <si>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</si>
  <si>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</si>
  <si>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</si>
  <si>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</si>
  <si>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</si>
  <si>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</si>
  <si>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</si>
  <si>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</si>
  <si>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</si>
  <si>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</si>
  <si>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</si>
  <si>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</si>
  <si>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</si>
  <si>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</si>
  <si>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</si>
  <si>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</si>
  <si>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</si>
  <si>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</si>
  <si>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</si>
  <si>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</si>
  <si>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</si>
  <si>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</si>
  <si>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</si>
  <si>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</si>
  <si>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</si>
  <si>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</si>
  <si>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</si>
  <si>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</si>
  <si>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</si>
  <si>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</si>
  <si>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</si>
  <si>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</si>
  <si>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</si>
  <si>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</si>
  <si>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</si>
  <si>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</si>
  <si>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</si>
  <si>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</si>
  <si>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</si>
  <si>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</si>
  <si>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</si>
  <si>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</si>
  <si>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</si>
  <si>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</si>
  <si>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</si>
  <si>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</si>
  <si>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</si>
  <si>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</si>
  <si>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</si>
  <si>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</si>
  <si>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</si>
  <si>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</si>
  <si>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</si>
  <si>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</si>
  <si>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</si>
  <si>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</si>
  <si>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</si>
  <si>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</si>
  <si>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</si>
  <si>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</si>
  <si>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</si>
  <si>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</si>
  <si>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</si>
  <si>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</si>
  <si>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</si>
  <si>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</si>
  <si>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</si>
  <si>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</si>
  <si>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</si>
  <si>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</si>
  <si>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</si>
  <si>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</si>
  <si>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</si>
  <si>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</si>
  <si>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</si>
  <si>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</si>
  <si>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</si>
  <si>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</si>
  <si>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</si>
  <si>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</si>
  <si>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</si>
  <si>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</si>
  <si>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</si>
  <si>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</si>
  <si>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</si>
  <si>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</si>
  <si>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</si>
  <si>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</si>
  <si>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</si>
  <si>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</si>
  <si>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</si>
  <si>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</si>
  <si>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</si>
  <si>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</si>
  <si>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</si>
  <si>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</si>
  <si>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</si>
  <si>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</si>
  <si>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</si>
  <si>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</si>
  <si>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</si>
  <si>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</si>
  <si>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</si>
  <si>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</si>
  <si>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</si>
  <si>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</si>
  <si>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</si>
  <si>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</si>
  <si>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</si>
  <si>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</si>
  <si>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</si>
  <si>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</si>
  <si>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</si>
  <si>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</si>
  <si>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</si>
  <si>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</si>
  <si>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</si>
  <si>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</si>
  <si>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</si>
  <si>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</si>
  <si>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</si>
  <si>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</si>
  <si>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</si>
  <si>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</si>
  <si>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</si>
  <si>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</si>
  <si>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</si>
  <si>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</si>
  <si>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</si>
  <si>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</si>
  <si>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</si>
  <si>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</si>
  <si>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</si>
  <si>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</si>
  <si>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</si>
  <si>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</si>
  <si>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</si>
  <si>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</si>
  <si>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</si>
  <si>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</si>
  <si>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</si>
  <si>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</si>
  <si>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</si>
  <si>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</si>
  <si>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</si>
  <si>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</si>
  <si>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</si>
  <si>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</si>
  <si>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</si>
  <si>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</si>
  <si>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</si>
  <si>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</si>
  <si>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</si>
  <si>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</si>
  <si>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</si>
  <si>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</si>
  <si>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</si>
  <si>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</si>
  <si>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</si>
  <si>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</si>
  <si>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</si>
  <si>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</si>
  <si>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</si>
  <si>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</si>
  <si>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</si>
  <si>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</si>
  <si>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</si>
  <si>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</si>
  <si>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</si>
  <si>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</si>
  <si>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</si>
  <si>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</si>
  <si>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</si>
  <si>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</si>
  <si>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</si>
  <si>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</si>
  <si>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</si>
  <si>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</si>
  <si>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</si>
  <si>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</si>
  <si>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</si>
  <si>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</si>
  <si>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</si>
  <si>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</si>
  <si>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</si>
  <si>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</si>
  <si>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</si>
  <si>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</si>
  <si>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</si>
  <si>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</si>
  <si>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</si>
  <si>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</si>
  <si>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</si>
  <si>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</si>
  <si>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</si>
  <si>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</si>
  <si>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</si>
  <si>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</si>
  <si>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</si>
  <si>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</si>
  <si>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</si>
  <si>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</si>
  <si>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</si>
  <si>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</si>
  <si>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</si>
  <si>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</si>
  <si>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</si>
  <si>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</si>
  <si>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</si>
  <si>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</si>
  <si>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</si>
  <si>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</si>
  <si>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</si>
  <si>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</si>
  <si>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</si>
  <si>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</si>
  <si>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</si>
  <si>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</si>
  <si>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</si>
  <si>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</si>
  <si>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</si>
  <si>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</si>
  <si>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</si>
  <si>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</si>
  <si>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</si>
  <si>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</si>
  <si>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</si>
  <si>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</si>
  <si>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</si>
  <si>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</si>
  <si>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</si>
  <si>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</si>
  <si>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</si>
  <si>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</si>
  <si>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</si>
  <si>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</si>
  <si>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</si>
  <si>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</si>
  <si>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</si>
  <si>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</si>
  <si>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</si>
  <si>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</si>
  <si>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</si>
  <si>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</si>
  <si>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</si>
  <si>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</si>
  <si>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</si>
  <si>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</si>
  <si>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</si>
  <si>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</si>
  <si>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</si>
  <si>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</si>
  <si>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</si>
  <si>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</si>
  <si>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</si>
  <si>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</si>
  <si>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</si>
  <si>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</si>
  <si>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</si>
  <si>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</si>
  <si>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</si>
  <si>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</si>
  <si>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</si>
  <si>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</si>
  <si>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</si>
  <si>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</si>
  <si>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</si>
  <si>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</si>
  <si>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</si>
  <si>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</si>
  <si>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</si>
  <si>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</si>
  <si>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</si>
  <si>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</si>
  <si>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</si>
  <si>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</si>
  <si>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</si>
  <si>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</si>
  <si>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</si>
  <si>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</si>
  <si>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</si>
  <si>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</si>
  <si>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</si>
  <si>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</si>
  <si>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</si>
  <si>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</si>
  <si>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</si>
  <si>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</si>
  <si>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</si>
  <si>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</si>
  <si>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</si>
  <si>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</si>
  <si>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</si>
  <si>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</si>
  <si>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</si>
  <si>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</si>
  <si>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</si>
  <si>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</si>
  <si>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</si>
  <si>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</si>
  <si>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</si>
  <si>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</si>
  <si>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</si>
  <si>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</si>
  <si>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</si>
  <si>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</si>
  <si>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</si>
  <si>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</si>
  <si>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</si>
  <si>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</si>
  <si>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</si>
  <si>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</si>
  <si>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</si>
  <si>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</si>
  <si>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</si>
  <si>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</si>
  <si>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</si>
  <si>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</si>
  <si>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</si>
  <si>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</si>
  <si>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</si>
  <si>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</si>
  <si>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</si>
  <si>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</si>
  <si>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</si>
  <si>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</si>
  <si>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</si>
  <si>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</si>
  <si>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</si>
  <si>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</si>
  <si>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</si>
  <si>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</si>
  <si>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</si>
  <si>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</si>
  <si>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</si>
  <si>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</si>
  <si>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</si>
  <si>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</si>
  <si>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</si>
  <si>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</si>
  <si>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</si>
  <si>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</si>
  <si>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</si>
  <si>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</si>
  <si>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</si>
  <si>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</si>
  <si>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</si>
  <si>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</si>
  <si>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</si>
  <si>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</si>
  <si>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</si>
  <si>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</si>
  <si>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</si>
  <si>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</si>
  <si>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</si>
  <si>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</si>
  <si>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</si>
  <si>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</si>
  <si>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</si>
  <si>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</si>
  <si>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</si>
  <si>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</si>
  <si>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</si>
  <si>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</si>
  <si>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</si>
  <si>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</si>
  <si>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</si>
  <si>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</si>
  <si>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</si>
  <si>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</si>
  <si>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</si>
  <si>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</si>
  <si>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</si>
  <si>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</si>
  <si>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</si>
  <si>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</si>
  <si>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</si>
  <si>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</si>
  <si>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</si>
  <si>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</si>
  <si>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</si>
  <si>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</si>
  <si>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</si>
  <si>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</si>
  <si>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</si>
  <si>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</si>
  <si>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</si>
  <si>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</si>
  <si>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</si>
  <si>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</si>
  <si>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</si>
  <si>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</si>
  <si>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</si>
  <si>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</si>
  <si>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</si>
  <si>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</si>
  <si>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</si>
  <si>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</si>
  <si>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</si>
  <si>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</si>
  <si>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</si>
  <si>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</si>
  <si>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</si>
  <si>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</si>
  <si>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</si>
  <si>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</si>
  <si>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</si>
  <si>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</si>
  <si>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</si>
  <si>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</si>
  <si>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</si>
  <si>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</si>
  <si>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</si>
  <si>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</si>
  <si>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</si>
  <si>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</si>
  <si>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</si>
  <si>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</si>
  <si>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</si>
  <si>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</si>
  <si>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</si>
  <si>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</si>
  <si>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</si>
  <si>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</si>
  <si>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</si>
  <si>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</si>
  <si>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</si>
  <si>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</si>
  <si>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</si>
  <si>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</si>
  <si>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</si>
  <si>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</si>
  <si>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</si>
  <si>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</si>
  <si>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</si>
  <si>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</si>
  <si>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</si>
  <si>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</si>
  <si>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</si>
  <si>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</si>
  <si>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</si>
  <si>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</si>
  <si>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</si>
  <si>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</si>
  <si>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</si>
  <si>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</si>
  <si>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</si>
  <si>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</si>
  <si>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</si>
  <si>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</si>
  <si>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</si>
  <si>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</si>
  <si>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</si>
  <si>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</si>
  <si>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</si>
  <si>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</si>
  <si>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</si>
  <si>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</si>
  <si>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</si>
  <si>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</si>
  <si>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</si>
  <si>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</si>
  <si>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</si>
  <si>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</si>
  <si>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</si>
  <si>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</si>
  <si>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</si>
  <si>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</si>
  <si>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</si>
  <si>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</si>
  <si>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</si>
  <si>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</si>
  <si>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</si>
  <si>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</si>
  <si>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</si>
  <si>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</si>
  <si>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</si>
  <si>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</si>
  <si>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</si>
  <si>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</si>
  <si>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</si>
  <si>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</si>
  <si>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</si>
  <si>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</si>
  <si>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</si>
  <si>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</si>
  <si>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</si>
  <si>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</si>
  <si>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</si>
  <si>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</si>
  <si>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</si>
  <si>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</si>
  <si>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</si>
  <si>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</si>
  <si>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</si>
  <si>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</si>
  <si>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</si>
  <si>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</si>
  <si>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</si>
  <si>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</si>
  <si>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</si>
  <si>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</si>
  <si>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</si>
  <si>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</si>
  <si>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</si>
  <si>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</si>
  <si>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</si>
  <si>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</si>
  <si>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</si>
  <si>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</si>
  <si>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</si>
  <si>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</si>
  <si>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</si>
  <si>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</si>
  <si>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</si>
  <si>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</si>
  <si>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</si>
  <si>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</si>
  <si>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</si>
  <si>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</si>
  <si>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</si>
  <si>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</si>
  <si>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</si>
  <si>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</si>
  <si>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</si>
  <si>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</si>
  <si>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</si>
  <si>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</si>
  <si>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</si>
  <si>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</si>
  <si>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</si>
  <si>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</si>
  <si>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</si>
  <si>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</si>
  <si>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</si>
  <si>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</si>
  <si>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</si>
  <si>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</si>
  <si>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</si>
  <si>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</si>
  <si>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</si>
  <si>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</si>
  <si>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</si>
  <si>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</si>
  <si>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</si>
  <si>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</si>
  <si>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</si>
  <si>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</si>
  <si>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</si>
  <si>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</si>
  <si>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</si>
  <si>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</si>
  <si>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</si>
  <si>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</si>
  <si>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</si>
  <si>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</si>
  <si>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</si>
  <si>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</si>
  <si>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</si>
  <si>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</si>
  <si>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</si>
  <si>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</si>
  <si>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</si>
  <si>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</si>
  <si>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</si>
  <si>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</si>
  <si>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</si>
  <si>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</si>
  <si>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</si>
  <si>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</si>
  <si>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</si>
  <si>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</si>
  <si>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</si>
  <si>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</si>
  <si>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</si>
  <si>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</si>
  <si>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</si>
  <si>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</si>
  <si>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</si>
  <si>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</si>
  <si>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</si>
  <si>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</si>
  <si>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</si>
  <si>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</si>
  <si>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</si>
  <si>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</si>
  <si>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</si>
  <si>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</si>
  <si>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</si>
  <si>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</si>
  <si>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</si>
  <si>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</si>
  <si>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</si>
  <si>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</si>
  <si>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</si>
  <si>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</si>
  <si>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</si>
  <si>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</si>
  <si>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</si>
  <si>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</si>
  <si>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</si>
  <si>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</si>
  <si>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</si>
  <si>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</si>
  <si>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</si>
  <si>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</si>
  <si>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</si>
  <si>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</si>
  <si>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</si>
  <si>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</si>
  <si>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</si>
  <si>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</si>
  <si>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</si>
  <si>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</si>
  <si>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</si>
  <si>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</si>
  <si>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</si>
  <si>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</si>
  <si>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</si>
  <si>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</si>
  <si>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</si>
  <si>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</si>
  <si>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</si>
  <si>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</si>
  <si>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</si>
  <si>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</si>
  <si>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</si>
  <si>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</si>
  <si>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</si>
  <si>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</si>
  <si>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</si>
  <si>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</si>
  <si>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</si>
  <si>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</si>
  <si>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</si>
  <si>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</si>
  <si>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</si>
  <si>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</si>
  <si>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</si>
  <si>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</si>
  <si>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</si>
  <si>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</si>
  <si>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</si>
  <si>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</si>
  <si>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</si>
  <si>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</si>
  <si>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</si>
  <si>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</si>
  <si>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</si>
  <si>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</si>
  <si>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</si>
  <si>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</si>
  <si>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</si>
  <si>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</si>
  <si>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</si>
  <si>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</si>
  <si>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</si>
  <si>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</si>
  <si>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</si>
  <si>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</si>
  <si>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</si>
  <si>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</si>
  <si>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</si>
  <si>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</si>
  <si>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</si>
  <si>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</si>
  <si>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</si>
  <si>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</si>
  <si>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</si>
  <si>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</si>
  <si>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</si>
  <si>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</si>
  <si>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</si>
  <si>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</si>
  <si>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</si>
  <si>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</si>
  <si>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</si>
  <si>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</si>
  <si>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</si>
  <si>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</si>
  <si>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</si>
  <si>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</si>
  <si>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</si>
  <si>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</si>
  <si>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</si>
  <si>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</si>
  <si>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</si>
  <si>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</si>
  <si>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</si>
  <si>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</si>
  <si>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</si>
  <si>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</si>
  <si>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</si>
  <si>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</si>
  <si>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</si>
  <si>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</si>
  <si>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</si>
  <si>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</si>
  <si>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</si>
  <si>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</si>
  <si>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</si>
  <si>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</si>
  <si>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</si>
  <si>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</si>
  <si>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</si>
  <si>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</si>
  <si>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</si>
  <si>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</si>
  <si>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</si>
  <si>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</si>
  <si>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</si>
  <si>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</si>
  <si>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</si>
  <si>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</si>
  <si>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</si>
  <si>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</si>
  <si>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</si>
  <si>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</si>
  <si>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</si>
  <si>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</si>
  <si>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</si>
  <si>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</si>
  <si>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</si>
  <si>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</si>
  <si>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</si>
  <si>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</si>
  <si>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</si>
  <si>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</si>
  <si>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</si>
  <si>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</si>
  <si>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</si>
  <si>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</si>
  <si>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</si>
  <si>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</si>
  <si>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</si>
  <si>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</si>
  <si>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</si>
  <si>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</si>
  <si>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</si>
  <si>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</si>
  <si>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</si>
  <si>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</si>
  <si>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</si>
  <si>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</si>
  <si>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</si>
  <si>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</si>
  <si>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</si>
  <si>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</si>
  <si>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</si>
  <si>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</si>
  <si>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</si>
  <si>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</si>
  <si>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</si>
  <si>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</si>
  <si>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</si>
  <si>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</si>
  <si>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</si>
  <si>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</si>
  <si>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</si>
  <si>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</si>
  <si>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</si>
  <si>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</si>
  <si>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</si>
  <si>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</si>
  <si>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</si>
  <si>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</si>
  <si>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</si>
  <si>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</si>
  <si>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</si>
  <si>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</si>
  <si>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</si>
  <si>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</si>
  <si>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</si>
  <si>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</si>
  <si>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</si>
  <si>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</si>
  <si>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</si>
  <si>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</si>
  <si>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</si>
  <si>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</si>
  <si>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</si>
  <si>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</si>
  <si>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</si>
  <si>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</si>
  <si>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</si>
  <si>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</si>
  <si>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</si>
  <si>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</si>
  <si>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</si>
  <si>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</si>
  <si>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</si>
  <si>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</si>
  <si>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</si>
  <si>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</si>
  <si>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</si>
  <si>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</si>
  <si>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</si>
  <si>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</si>
  <si>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</si>
  <si>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</si>
  <si>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</si>
  <si>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</si>
  <si>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</si>
  <si>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</si>
  <si>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</si>
  <si>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</si>
  <si>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</si>
  <si>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</si>
  <si>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</si>
  <si>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</si>
  <si>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</si>
  <si>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</si>
  <si>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</si>
  <si>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</si>
  <si>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</si>
  <si>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</si>
  <si>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</si>
  <si>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</si>
  <si>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</si>
  <si>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</si>
  <si>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</si>
  <si>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</si>
  <si>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</si>
  <si>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</si>
  <si>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</si>
  <si>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</si>
  <si>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</si>
  <si>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</si>
  <si>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</si>
  <si>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</si>
  <si>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</si>
  <si>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</si>
  <si>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</si>
  <si>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</si>
  <si>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</si>
  <si>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</si>
  <si>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</si>
  <si>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</si>
  <si>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</si>
  <si>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</si>
  <si>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</si>
  <si>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</si>
  <si>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</si>
  <si>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</si>
  <si>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</si>
  <si>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</si>
  <si>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</si>
  <si>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</si>
  <si>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</si>
  <si>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</si>
  <si>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</si>
  <si>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</si>
  <si>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</si>
  <si>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</si>
  <si>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</si>
  <si>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</si>
  <si>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</si>
  <si>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</si>
  <si>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</si>
  <si>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</si>
  <si>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</si>
  <si>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</si>
  <si>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</si>
  <si>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</si>
  <si>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</si>
  <si>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</si>
  <si>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</si>
  <si>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</si>
  <si>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</si>
  <si>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</si>
  <si>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</si>
  <si>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</si>
  <si>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</si>
  <si>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</si>
  <si>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</si>
  <si>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</si>
  <si>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</si>
  <si>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</si>
  <si>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</si>
  <si>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</si>
  <si>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</si>
  <si>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</si>
  <si>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</si>
  <si>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</si>
  <si>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</si>
  <si>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</si>
  <si>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</si>
  <si>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</si>
  <si>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</si>
  <si>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</si>
  <si>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</si>
  <si>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</si>
  <si>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</si>
  <si>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</si>
  <si>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</si>
  <si>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</si>
  <si>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</si>
  <si>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</si>
  <si>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</si>
  <si>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</si>
  <si>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</si>
  <si>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</si>
  <si>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</si>
  <si>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</si>
  <si>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</si>
  <si>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</si>
  <si>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</si>
  <si>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</si>
  <si>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</si>
  <si>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</si>
  <si>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</si>
  <si>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</si>
  <si>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</si>
  <si>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</si>
  <si>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</si>
  <si>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</si>
  <si>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</si>
  <si>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</si>
  <si>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</si>
  <si>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</si>
  <si>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</si>
  <si>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</si>
  <si>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</si>
  <si>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</si>
  <si>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</si>
  <si>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</si>
  <si>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</si>
  <si>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</si>
  <si>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</si>
  <si>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</si>
  <si>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</si>
  <si>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</si>
  <si>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</si>
  <si>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</si>
  <si>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</si>
  <si>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</si>
  <si>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</si>
  <si>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</si>
  <si>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</si>
  <si>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</si>
  <si>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</si>
  <si>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</si>
  <si>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</si>
  <si>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</si>
  <si>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</si>
  <si>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</si>
  <si>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</si>
  <si>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</si>
  <si>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</si>
  <si>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</si>
  <si>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</si>
  <si>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</si>
  <si>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</si>
  <si>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</si>
  <si>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</si>
  <si>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</si>
  <si>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</si>
  <si>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</si>
  <si>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</si>
  <si>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</si>
  <si>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</si>
  <si>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</si>
  <si>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</si>
  <si>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</si>
  <si>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</si>
  <si>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</si>
  <si>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</si>
  <si>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</si>
  <si>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</si>
  <si>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</si>
  <si>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</si>
  <si>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</si>
  <si>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</si>
  <si>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</si>
  <si>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</si>
  <si>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</si>
  <si>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</si>
  <si>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</si>
  <si>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</si>
  <si>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</si>
  <si>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</si>
  <si>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</si>
  <si>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</si>
  <si>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</si>
  <si>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</si>
  <si>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</si>
  <si>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</si>
  <si>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</si>
  <si>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</si>
  <si>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</si>
  <si>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</si>
  <si>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</si>
  <si>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</si>
  <si>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</si>
  <si>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</si>
  <si>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</si>
  <si>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</si>
  <si>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</si>
  <si>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</si>
  <si>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</si>
  <si>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</si>
  <si>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</si>
  <si>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</si>
  <si>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</si>
  <si>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</si>
  <si>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</si>
  <si>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</si>
  <si>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</si>
  <si>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</si>
  <si>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</si>
  <si>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</si>
  <si>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</si>
  <si>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</si>
  <si>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</si>
  <si>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</si>
  <si>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</si>
  <si>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</si>
  <si>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</si>
  <si>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</si>
  <si>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</si>
  <si>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</si>
  <si>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</si>
  <si>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</si>
  <si>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</si>
  <si>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</si>
  <si>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</si>
  <si>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</si>
  <si>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</si>
  <si>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</si>
  <si>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</si>
  <si>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</si>
  <si>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</si>
  <si>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</si>
  <si>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</si>
  <si>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</si>
  <si>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</si>
  <si>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</si>
  <si>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</si>
  <si>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</si>
  <si>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</si>
  <si>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</si>
  <si>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</si>
  <si>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</si>
  <si>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</si>
  <si>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</si>
  <si>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</si>
  <si>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</si>
  <si>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</si>
  <si>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</si>
  <si>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</si>
  <si>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</si>
  <si>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</si>
  <si>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</si>
  <si>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</si>
  <si>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</si>
  <si>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</si>
  <si>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</si>
  <si>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</si>
  <si>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</si>
  <si>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</si>
  <si>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</si>
  <si>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</si>
  <si>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</si>
  <si>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</si>
  <si>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</si>
  <si>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</si>
  <si>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</si>
  <si>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</si>
  <si>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</si>
  <si>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</si>
  <si>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</si>
  <si>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</si>
  <si>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</si>
  <si>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</si>
  <si>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</si>
  <si>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</si>
  <si>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</si>
  <si>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</si>
  <si>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</si>
  <si>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</si>
  <si>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</si>
  <si>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</si>
  <si>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</si>
  <si>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</si>
  <si>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</si>
  <si>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</si>
  <si>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</si>
  <si>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</si>
  <si>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</si>
  <si>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</si>
  <si>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</si>
  <si>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</si>
  <si>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</si>
  <si>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</si>
  <si>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</si>
  <si>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</si>
  <si>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</si>
  <si>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</si>
  <si>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</si>
  <si>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</si>
  <si>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</si>
  <si>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</si>
  <si>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</si>
  <si>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</si>
  <si>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</si>
  <si>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</si>
  <si>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</si>
  <si>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</si>
  <si>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</si>
  <si>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</si>
  <si>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</si>
  <si>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</si>
  <si>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</si>
  <si>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</si>
  <si>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</si>
  <si>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</si>
  <si>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</si>
  <si>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</si>
  <si>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</si>
  <si>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</si>
  <si>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</si>
  <si>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</si>
  <si>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</si>
  <si>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</si>
  <si>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</si>
  <si>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</si>
  <si>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</si>
  <si>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</si>
  <si>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</si>
  <si>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</si>
  <si>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</si>
  <si>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</si>
  <si>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</si>
  <si>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</si>
  <si>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</si>
  <si>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</si>
  <si>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</si>
  <si>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</si>
  <si>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</si>
  <si>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</si>
  <si>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</si>
  <si>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</si>
  <si>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</si>
  <si>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</si>
  <si>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</si>
  <si>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</si>
  <si>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</si>
  <si>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</si>
  <si>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</si>
  <si>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</si>
  <si>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</si>
  <si>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</si>
  <si>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</si>
  <si>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</si>
  <si>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</si>
  <si>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</si>
  <si>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</si>
  <si>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</si>
  <si>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</si>
  <si>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</si>
  <si>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</si>
  <si>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</si>
  <si>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</si>
  <si>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</si>
  <si>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</si>
  <si>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</si>
  <si>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</si>
  <si>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</si>
  <si>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</si>
  <si>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</si>
  <si>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</si>
  <si>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</si>
  <si>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</si>
  <si>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</si>
  <si>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</si>
  <si>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</si>
  <si>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</si>
  <si>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</si>
  <si>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</si>
  <si>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</si>
  <si>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</si>
  <si>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</si>
  <si>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</si>
  <si>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</si>
  <si>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</si>
  <si>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</si>
  <si>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</si>
  <si>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</si>
  <si>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</si>
  <si>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</si>
  <si>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</si>
  <si>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</si>
  <si>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</si>
  <si>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</si>
  <si>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</si>
  <si>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</si>
  <si>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</si>
  <si>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</si>
  <si>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</si>
  <si>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</si>
  <si>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</si>
  <si>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</si>
  <si>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</si>
  <si>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</si>
  <si>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</si>
  <si>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</si>
  <si>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</si>
  <si>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</si>
  <si>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</si>
  <si>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</si>
  <si>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</si>
  <si>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</si>
  <si>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</si>
  <si>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</si>
  <si>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</si>
  <si>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</si>
  <si>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</si>
  <si>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</si>
  <si>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</si>
  <si>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</si>
  <si>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</si>
  <si>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</si>
  <si>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</si>
  <si>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</si>
  <si>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</si>
  <si>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</si>
  <si>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</si>
  <si>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</si>
  <si>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</si>
  <si>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</si>
  <si>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</si>
  <si>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</si>
  <si>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</si>
  <si>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</si>
  <si>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</si>
  <si>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</si>
  <si>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</si>
  <si>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</si>
  <si>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</si>
  <si>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</si>
  <si>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</si>
  <si>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</si>
  <si>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</si>
  <si>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</si>
  <si>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</si>
  <si>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</si>
  <si>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</si>
  <si>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</si>
  <si>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</si>
  <si>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</si>
  <si>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</si>
  <si>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</si>
  <si>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</si>
  <si>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</si>
  <si>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</si>
  <si>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</si>
  <si>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</si>
  <si>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</si>
  <si>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</si>
  <si>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</si>
  <si>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</si>
  <si>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</si>
  <si>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</si>
  <si>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</si>
  <si>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</si>
  <si>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</si>
  <si>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</si>
  <si>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</si>
  <si>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</si>
  <si>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</si>
  <si>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</si>
  <si>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</si>
  <si>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</si>
  <si>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</si>
  <si>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</si>
  <si>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</si>
  <si>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</si>
  <si>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</si>
  <si>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</si>
  <si>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</si>
  <si>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</si>
  <si>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</si>
  <si>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</si>
  <si>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</si>
  <si>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</si>
  <si>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</si>
  <si>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</si>
  <si>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</si>
  <si>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</si>
  <si>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</si>
  <si>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</si>
  <si>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</si>
  <si>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</si>
  <si>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</si>
  <si>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</si>
  <si>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</si>
  <si>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</si>
  <si>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</si>
  <si>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</si>
  <si>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</si>
  <si>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</si>
  <si>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</si>
  <si>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</si>
  <si>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</si>
  <si>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</si>
  <si>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</si>
  <si>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</si>
  <si>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</si>
  <si>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</si>
  <si>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</si>
  <si>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</si>
  <si>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</si>
  <si>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</si>
  <si>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</si>
  <si>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</si>
  <si>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</si>
  <si>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</si>
  <si>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</si>
  <si>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</si>
  <si>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</si>
  <si>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</si>
  <si>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</si>
  <si>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</si>
  <si>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</si>
  <si>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</si>
  <si>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</si>
  <si>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</si>
  <si>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</si>
  <si>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</si>
  <si>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</si>
  <si>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</si>
  <si>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</si>
  <si>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</si>
  <si>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</si>
  <si>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</si>
  <si>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</si>
  <si>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</si>
  <si>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</si>
  <si>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</si>
  <si>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</si>
  <si>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</si>
  <si>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</si>
  <si>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</si>
  <si>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</si>
  <si>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</si>
  <si>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</si>
  <si>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</si>
  <si>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</si>
  <si>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</si>
  <si>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</si>
  <si>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</si>
  <si>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</si>
  <si>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</si>
  <si>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</si>
  <si>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</si>
  <si>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</si>
  <si>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</si>
  <si>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</si>
  <si>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</si>
  <si>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</si>
  <si>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</si>
  <si>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</si>
  <si>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</si>
  <si>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</si>
  <si>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</si>
  <si>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</si>
  <si>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</si>
  <si>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</si>
  <si>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</si>
  <si>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</si>
  <si>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</si>
  <si>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</si>
  <si>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</si>
  <si>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</si>
  <si>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</si>
  <si>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</si>
  <si>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</si>
  <si>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</si>
  <si>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</si>
  <si>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</si>
  <si>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</si>
  <si>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</si>
  <si>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</si>
  <si>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</si>
  <si>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</si>
  <si>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</si>
  <si>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</si>
  <si>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</si>
  <si>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</si>
  <si>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</si>
  <si>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</si>
  <si>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</si>
  <si>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</si>
  <si>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</si>
  <si>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</si>
  <si>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</si>
  <si>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</si>
  <si>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</si>
  <si>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</si>
  <si>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</si>
  <si>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</si>
  <si>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</si>
  <si>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</si>
  <si>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</si>
  <si>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</si>
  <si>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</si>
  <si>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</si>
  <si>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</si>
  <si>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</si>
  <si>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</si>
  <si>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</si>
  <si>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</si>
  <si>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</si>
  <si>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</si>
  <si>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</si>
  <si>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</si>
  <si>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</si>
  <si>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</si>
  <si>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</si>
  <si>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</si>
  <si>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</si>
  <si>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</si>
  <si>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</si>
  <si>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</si>
  <si>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</si>
  <si>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</si>
  <si>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</si>
  <si>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</si>
  <si>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</si>
  <si>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</si>
  <si>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</si>
  <si>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</si>
  <si>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</si>
  <si>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</si>
  <si>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</si>
  <si>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</si>
  <si>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</si>
  <si>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</si>
  <si>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</si>
  <si>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</si>
  <si>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</si>
  <si>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</si>
  <si>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</si>
  <si>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</si>
  <si>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</si>
  <si>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</si>
  <si>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</si>
  <si>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</si>
  <si>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</si>
  <si>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</si>
  <si>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</si>
  <si>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</si>
  <si>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</si>
  <si>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</si>
  <si>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</si>
  <si>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</si>
  <si>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</si>
  <si>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</si>
  <si>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</si>
  <si>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</si>
  <si>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</si>
  <si>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</si>
  <si>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</si>
  <si>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</si>
  <si>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</si>
  <si>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</si>
  <si>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</si>
  <si>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</si>
  <si>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</si>
  <si>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</si>
  <si>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</si>
  <si>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</si>
  <si>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</si>
  <si>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</si>
  <si>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</si>
  <si>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</si>
  <si>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</si>
  <si>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</si>
  <si>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</si>
  <si>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</si>
  <si>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</si>
  <si>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</si>
  <si>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</si>
  <si>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</si>
  <si>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</si>
  <si>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</si>
  <si>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</si>
  <si>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</si>
  <si>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</si>
  <si>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</si>
  <si>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</si>
  <si>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</si>
  <si>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</si>
  <si>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</si>
  <si>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</si>
  <si>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</si>
  <si>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</si>
  <si>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</si>
  <si>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</si>
  <si>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</si>
  <si>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</si>
  <si>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</si>
  <si>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</si>
  <si>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</si>
  <si>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</si>
  <si>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</si>
  <si>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</si>
  <si>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</si>
  <si>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</si>
  <si>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</si>
  <si>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</si>
  <si>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</si>
  <si>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</si>
  <si>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</si>
  <si>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</si>
  <si>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</si>
  <si>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</si>
  <si>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</si>
  <si>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</si>
  <si>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</si>
  <si>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</si>
  <si>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</si>
  <si>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</si>
  <si>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</si>
  <si>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</si>
  <si>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</si>
  <si>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</si>
  <si>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</si>
  <si>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</si>
  <si>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</si>
  <si>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</si>
  <si>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</si>
  <si>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</si>
  <si>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</si>
  <si>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</si>
  <si>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</si>
  <si>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</si>
  <si>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</si>
  <si>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</si>
  <si>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</si>
  <si>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</si>
  <si>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</si>
  <si>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</si>
  <si>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</si>
  <si>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</si>
  <si>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</si>
  <si>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</si>
  <si>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</si>
  <si>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</si>
  <si>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</si>
  <si>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</si>
  <si>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</si>
  <si>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</si>
  <si>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</si>
  <si>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</si>
  <si>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</si>
  <si>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</si>
  <si>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</si>
  <si>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</si>
  <si>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</si>
  <si>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</si>
  <si>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</si>
  <si>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</si>
  <si>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</si>
  <si>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</si>
  <si>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</si>
  <si>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</si>
  <si>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</si>
  <si>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</si>
  <si>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</si>
  <si>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</si>
  <si>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</si>
  <si>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</si>
  <si>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</si>
  <si>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</si>
  <si>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</si>
  <si>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</si>
  <si>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</si>
  <si>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</si>
  <si>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</si>
  <si>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</si>
  <si>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</si>
  <si>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</si>
  <si>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</si>
  <si>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</si>
  <si>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</si>
  <si>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</si>
  <si>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</si>
  <si>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</si>
  <si>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</si>
  <si>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</si>
  <si>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</si>
  <si>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</si>
  <si>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</si>
  <si>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</si>
  <si>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</si>
  <si>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</si>
  <si>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</si>
  <si>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</si>
  <si>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</si>
  <si>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</si>
  <si>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</si>
  <si>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</si>
  <si>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</si>
  <si>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</si>
  <si>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</si>
  <si>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</si>
  <si>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</si>
  <si>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</si>
  <si>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</si>
  <si>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</si>
  <si>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</si>
  <si>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</si>
  <si>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</si>
  <si>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</si>
  <si>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</si>
  <si>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</si>
  <si>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</si>
  <si>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</si>
  <si>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</si>
  <si>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</si>
  <si>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</si>
  <si>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</si>
  <si>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</si>
  <si>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</si>
  <si>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</si>
  <si>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</si>
  <si>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</si>
  <si>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</si>
  <si>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</si>
  <si>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</si>
  <si>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</si>
  <si>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</si>
  <si>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</si>
  <si>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</si>
  <si>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</si>
  <si>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</si>
  <si>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</si>
  <si>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</si>
  <si>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</si>
  <si>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</si>
  <si>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</si>
  <si>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</si>
  <si>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</si>
  <si>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</si>
  <si>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</si>
  <si>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</si>
  <si>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</si>
  <si>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</si>
  <si>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</si>
  <si>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</si>
  <si>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</si>
  <si>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</si>
  <si>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</si>
  <si>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</si>
  <si>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</si>
  <si>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</si>
  <si>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</si>
  <si>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</si>
  <si>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</si>
  <si>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</si>
  <si>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</si>
  <si>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</si>
  <si>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</si>
  <si>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</si>
  <si>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</si>
  <si>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</si>
  <si>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</si>
  <si>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</si>
  <si>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</si>
  <si>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</si>
  <si>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</si>
  <si>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</si>
  <si>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</si>
  <si>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</si>
  <si>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</si>
  <si>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</si>
  <si>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</si>
  <si>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</si>
  <si>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</si>
  <si>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</si>
  <si>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</si>
  <si>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</si>
  <si>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</si>
  <si>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</si>
  <si>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</si>
  <si>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</si>
  <si>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</si>
  <si>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</si>
  <si>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</si>
  <si>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</si>
  <si>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</si>
  <si>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</si>
  <si>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</si>
  <si>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</si>
  <si>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</si>
  <si>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</si>
  <si>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</si>
  <si>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</si>
  <si>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</si>
  <si>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</si>
  <si>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</si>
  <si>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</si>
  <si>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</si>
  <si>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</si>
  <si>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</si>
  <si>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</si>
  <si>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</si>
  <si>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</si>
  <si>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</si>
  <si>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</si>
  <si>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</si>
  <si>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</si>
  <si>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</si>
  <si>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</si>
  <si>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</si>
  <si>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</si>
  <si>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</si>
  <si>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</si>
  <si>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</si>
  <si>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</si>
  <si>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</si>
  <si>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</si>
  <si>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</si>
  <si>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</si>
  <si>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</si>
  <si>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</si>
  <si>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</si>
  <si>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</si>
  <si>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</si>
  <si>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</si>
  <si>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</si>
  <si>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</si>
  <si>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</si>
  <si>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</si>
  <si>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</si>
  <si>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</si>
  <si>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</si>
  <si>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</si>
  <si>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</si>
  <si>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</si>
  <si>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</si>
  <si>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</si>
  <si>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</si>
  <si>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</si>
  <si>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</si>
  <si>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</si>
  <si>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</si>
  <si>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</si>
  <si>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</si>
  <si>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</si>
  <si>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</si>
  <si>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</si>
  <si>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</si>
  <si>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</si>
  <si>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</si>
  <si>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</si>
  <si>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</si>
  <si>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</si>
  <si>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</si>
  <si>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</si>
  <si>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</si>
  <si>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</si>
  <si>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</si>
  <si>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</si>
  <si>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</si>
  <si>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</si>
  <si>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</si>
  <si>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</si>
  <si>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</si>
  <si>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</si>
  <si>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</si>
  <si>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</si>
  <si>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</si>
  <si>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</si>
  <si>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</si>
  <si>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</si>
  <si>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</si>
  <si>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</si>
  <si>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</si>
  <si>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</si>
  <si>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</si>
  <si>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</si>
  <si>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</si>
  <si>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</si>
  <si>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</si>
  <si>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</si>
  <si>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</si>
  <si>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</si>
  <si>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</si>
  <si>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</si>
  <si>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</si>
  <si>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</si>
  <si>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</si>
  <si>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</si>
  <si>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</si>
  <si>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</si>
  <si>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</si>
  <si>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</si>
  <si>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</si>
  <si>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</si>
  <si>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</si>
  <si>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</si>
  <si>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</si>
  <si>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</si>
  <si>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</si>
  <si>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</si>
  <si>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</si>
  <si>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</si>
  <si>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</si>
  <si>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</si>
  <si>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</si>
  <si>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</si>
  <si>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</si>
  <si>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</si>
  <si>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</si>
  <si>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</si>
  <si>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</si>
  <si>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</si>
  <si>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</si>
  <si>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</si>
  <si>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</si>
  <si>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</si>
  <si>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</si>
  <si>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</si>
  <si>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</si>
  <si>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</si>
  <si>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</si>
  <si>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</si>
  <si>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</si>
  <si>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</si>
  <si>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</si>
  <si>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</si>
  <si>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</si>
  <si>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</si>
  <si>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</si>
  <si>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</si>
  <si>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</si>
  <si>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</si>
  <si>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</si>
  <si>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</si>
  <si>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</si>
  <si>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</si>
  <si>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</si>
  <si>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</si>
  <si>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</si>
  <si>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</si>
  <si>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</si>
  <si>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</si>
  <si>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</si>
  <si>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</si>
  <si>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</si>
  <si>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</si>
  <si>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</si>
  <si>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</si>
  <si>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</si>
  <si>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</si>
  <si>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</si>
  <si>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</si>
  <si>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</si>
  <si>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</si>
  <si>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</si>
  <si>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</si>
  <si>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</si>
  <si>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</si>
  <si>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</si>
  <si>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</si>
  <si>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</si>
  <si>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</si>
  <si>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</si>
  <si>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</si>
  <si>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</si>
  <si>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</si>
  <si>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</si>
  <si>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</si>
  <si>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</si>
  <si>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</si>
  <si>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</si>
  <si>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</si>
  <si>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</si>
  <si>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</si>
  <si>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</si>
  <si>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</si>
  <si>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</si>
  <si>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</si>
  <si>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</si>
  <si>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</si>
  <si>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</si>
  <si>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</si>
  <si>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</si>
  <si>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</si>
  <si>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</si>
  <si>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</si>
  <si>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</si>
  <si>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</si>
  <si>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</si>
  <si>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</si>
  <si>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</si>
  <si>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</si>
  <si>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</si>
  <si>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</si>
  <si>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</si>
  <si>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</si>
  <si>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</si>
  <si>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</si>
  <si>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</si>
  <si>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</si>
  <si>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</si>
  <si>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</si>
  <si>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</si>
  <si>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</si>
  <si>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</si>
  <si>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</si>
  <si>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</si>
  <si>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</si>
  <si>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</si>
  <si>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</si>
  <si>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</si>
  <si>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</si>
  <si>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</si>
  <si>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</si>
  <si>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</si>
  <si>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</si>
  <si>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</si>
  <si>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</si>
  <si>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</si>
  <si>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</si>
  <si>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</si>
  <si>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</si>
  <si>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</si>
  <si>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</si>
  <si>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</si>
  <si>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</si>
  <si>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</si>
  <si>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</si>
  <si>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</si>
  <si>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</si>
  <si>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</si>
  <si>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</si>
  <si>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</si>
  <si>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</si>
  <si>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</si>
  <si>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</si>
  <si>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</si>
  <si>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</si>
  <si>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</si>
  <si>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</si>
  <si>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</si>
  <si>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</si>
  <si>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</si>
  <si>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</si>
  <si>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</si>
  <si>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</si>
  <si>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</si>
  <si>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</si>
  <si>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</si>
  <si>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</si>
  <si>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</si>
  <si>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</si>
  <si>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</si>
  <si>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</si>
  <si>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</si>
  <si>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</si>
  <si>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</si>
  <si>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</si>
  <si>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</si>
  <si>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</si>
  <si>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</si>
  <si>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</si>
  <si>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</si>
  <si>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</si>
  <si>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</si>
  <si>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</si>
  <si>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</si>
  <si>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</si>
  <si>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</si>
  <si>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</si>
  <si>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</si>
  <si>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</si>
  <si>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</si>
  <si>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</si>
  <si>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</si>
  <si>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</si>
  <si>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</si>
  <si>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</si>
  <si>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</si>
  <si>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</si>
  <si>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</si>
  <si>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</si>
  <si>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</si>
  <si>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</si>
  <si>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</si>
  <si>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</si>
  <si>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</si>
  <si>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</si>
  <si>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</si>
  <si>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</si>
  <si>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</si>
  <si>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</si>
  <si>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</si>
  <si>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</si>
  <si>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</si>
  <si>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</si>
  <si>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</si>
  <si>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</si>
  <si>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</si>
  <si>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</si>
  <si>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</si>
  <si>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</si>
  <si>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</si>
  <si>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</si>
  <si>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</si>
  <si>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</si>
  <si>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</si>
  <si>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</si>
  <si>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</si>
  <si>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</si>
  <si>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</si>
  <si>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</si>
  <si>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</si>
  <si>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</si>
  <si>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</si>
  <si>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</si>
  <si>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</si>
  <si>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</si>
  <si>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</si>
  <si>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</si>
  <si>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</si>
  <si>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</si>
  <si>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</si>
  <si>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</si>
  <si>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</si>
  <si>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</si>
  <si>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</si>
  <si>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</si>
  <si>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</si>
  <si>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</si>
  <si>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</si>
  <si>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</si>
  <si>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</si>
  <si>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</si>
  <si>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</si>
  <si>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</si>
  <si>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</si>
  <si>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</si>
  <si>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</si>
  <si>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</si>
  <si>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</si>
  <si>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</si>
  <si>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</si>
  <si>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</si>
  <si>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</si>
  <si>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</si>
  <si>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</si>
  <si>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</si>
  <si>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</si>
  <si>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</si>
  <si>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</si>
  <si>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</si>
  <si>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</si>
  <si>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</si>
  <si>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</si>
  <si>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</si>
  <si>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</si>
  <si>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</si>
  <si>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</si>
  <si>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</si>
  <si>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</si>
  <si>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</si>
  <si>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</si>
  <si>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</si>
  <si>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</si>
  <si>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</si>
  <si>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</si>
  <si>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</si>
  <si>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</si>
  <si>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</si>
  <si>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</si>
  <si>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</si>
  <si>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</si>
  <si>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</si>
  <si>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</si>
  <si>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</si>
  <si>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</si>
  <si>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</si>
  <si>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</si>
  <si>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</si>
  <si>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</si>
  <si>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</si>
  <si>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</si>
  <si>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</si>
  <si>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</si>
  <si>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</si>
  <si>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</si>
  <si>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</si>
  <si>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</si>
  <si>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</si>
  <si>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</si>
  <si>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</si>
  <si>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</si>
  <si>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</si>
  <si>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</si>
  <si>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</si>
  <si>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</si>
  <si>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</si>
  <si>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</si>
  <si>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</si>
  <si>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</si>
  <si>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</si>
  <si>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</si>
  <si>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</si>
  <si>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</si>
  <si>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</si>
  <si>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</si>
  <si>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</si>
  <si>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</si>
  <si>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</si>
  <si>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</si>
  <si>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</si>
  <si>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</si>
  <si>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</si>
  <si>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</si>
  <si>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</si>
  <si>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</si>
  <si>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</si>
  <si>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</si>
  <si>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</si>
  <si>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</si>
  <si>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</si>
  <si>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</si>
  <si>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</si>
  <si>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</si>
  <si>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</si>
  <si>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</si>
  <si>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</si>
  <si>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</si>
  <si>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</si>
  <si>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</si>
  <si>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</si>
  <si>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</si>
  <si>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</si>
  <si>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</si>
  <si>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</si>
  <si>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</si>
  <si>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</si>
  <si>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</si>
  <si>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</si>
  <si>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</si>
  <si>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</si>
  <si>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</si>
  <si>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</si>
  <si>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</si>
  <si>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</si>
  <si>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</si>
  <si>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</si>
  <si>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</si>
  <si>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</si>
  <si>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</si>
  <si>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</si>
  <si>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</si>
  <si>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</si>
  <si>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</si>
  <si>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</si>
  <si>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</si>
  <si>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</si>
  <si>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</si>
  <si>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</si>
  <si>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</si>
  <si>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</si>
  <si>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</si>
  <si>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</si>
  <si>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</si>
  <si>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</si>
  <si>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</si>
  <si>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</si>
  <si>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</si>
  <si>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</si>
  <si>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</si>
  <si>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</si>
  <si>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</si>
  <si>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</si>
  <si>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</si>
  <si>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</si>
  <si>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</si>
  <si>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</si>
  <si>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</si>
  <si>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</si>
  <si>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</si>
  <si>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</si>
  <si>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</si>
  <si>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</si>
  <si>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</si>
  <si>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</si>
  <si>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</si>
  <si>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</si>
  <si>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</si>
  <si>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</si>
  <si>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</si>
  <si>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</si>
  <si>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</si>
  <si>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</si>
  <si>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</si>
  <si>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</si>
  <si>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</si>
  <si>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</si>
  <si>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</si>
  <si>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</si>
  <si>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</si>
  <si>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</si>
  <si>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</si>
  <si>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</si>
  <si>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</si>
  <si>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</si>
  <si>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</si>
  <si>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</si>
  <si>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</si>
  <si>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</si>
  <si>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</si>
  <si>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</si>
  <si>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</si>
  <si>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</si>
  <si>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</si>
  <si>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</si>
  <si>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</si>
  <si>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</si>
  <si>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</si>
  <si>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</si>
  <si>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</si>
  <si>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</si>
  <si>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</si>
  <si>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</si>
  <si>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</si>
  <si>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</si>
  <si>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</si>
  <si>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</si>
  <si>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</si>
  <si>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</si>
  <si>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</si>
  <si>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</si>
  <si>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</si>
  <si>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</si>
  <si>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</si>
  <si>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</si>
  <si>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</si>
  <si>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</si>
  <si>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</si>
  <si>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</si>
  <si>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</si>
  <si>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</si>
  <si>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</si>
  <si>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</si>
  <si>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</si>
  <si>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</si>
  <si>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</si>
  <si>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</si>
  <si>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</si>
  <si>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</si>
  <si>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</si>
  <si>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</si>
  <si>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</si>
  <si>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</si>
  <si>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</si>
  <si>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</si>
  <si>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</si>
  <si>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</si>
  <si>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</si>
  <si>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</si>
  <si>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</si>
  <si>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</si>
  <si>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</si>
  <si>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</si>
  <si>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</si>
  <si>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</si>
  <si>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</si>
  <si>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</si>
  <si>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</si>
  <si>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</si>
  <si>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</si>
  <si>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</si>
  <si>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</si>
  <si>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</si>
  <si>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</si>
  <si>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</si>
  <si>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</si>
  <si>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</si>
  <si>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</si>
  <si>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</si>
  <si>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</si>
  <si>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</si>
  <si>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</si>
  <si>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</si>
  <si>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</si>
  <si>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</si>
  <si>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</si>
  <si>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</si>
  <si>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</si>
  <si>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</si>
  <si>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</si>
  <si>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</si>
  <si>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</si>
  <si>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</si>
  <si>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</si>
  <si>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</si>
  <si>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</si>
  <si>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</si>
  <si>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</si>
  <si>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</si>
  <si>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</si>
  <si>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</si>
  <si>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</si>
  <si>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</si>
  <si>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</si>
  <si>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</si>
  <si>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</si>
  <si>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</si>
  <si>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</si>
  <si>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</si>
  <si>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</si>
  <si>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</si>
  <si>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</si>
  <si>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</si>
  <si>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</si>
  <si>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</si>
  <si>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</si>
  <si>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</si>
  <si>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</si>
  <si>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</si>
  <si>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</si>
  <si>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</si>
  <si>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</si>
  <si>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</si>
  <si>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</si>
  <si>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</si>
  <si>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</si>
  <si>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</si>
  <si>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</si>
  <si>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</si>
  <si>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</si>
  <si>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</si>
  <si>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</si>
  <si>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</si>
  <si>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</si>
  <si>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</si>
  <si>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</si>
  <si>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</si>
  <si>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</si>
  <si>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</si>
  <si>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</si>
  <si>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</si>
  <si>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</si>
  <si>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</si>
  <si>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</si>
  <si>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</si>
  <si>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</si>
  <si>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</si>
  <si>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</si>
  <si>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</si>
  <si>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</si>
  <si>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</si>
  <si>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</si>
  <si>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</si>
  <si>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</si>
  <si>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</si>
  <si>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</si>
  <si>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</si>
  <si>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</si>
  <si>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</si>
  <si>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</si>
  <si>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</si>
  <si>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</si>
  <si>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</si>
  <si>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</si>
  <si>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</si>
  <si>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</si>
  <si>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</si>
  <si>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</si>
  <si>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</si>
  <si>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</si>
  <si>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</si>
  <si>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</si>
  <si>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</si>
  <si>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</si>
  <si>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</si>
  <si>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</si>
  <si>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</si>
  <si>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</si>
  <si>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</si>
  <si>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</si>
  <si>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</si>
  <si>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</si>
  <si>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</si>
  <si>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</si>
  <si>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</si>
  <si>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</si>
  <si>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</si>
  <si>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</si>
  <si>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</si>
  <si>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</si>
  <si>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</si>
  <si>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</si>
  <si>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</si>
  <si>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</si>
  <si>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</si>
  <si>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</si>
  <si>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</si>
  <si>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</si>
  <si>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</si>
  <si>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</si>
  <si>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</si>
  <si>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</si>
  <si>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</si>
  <si>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</si>
  <si>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</si>
  <si>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</si>
  <si>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</si>
  <si>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</si>
  <si>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</si>
  <si>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</si>
  <si>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</si>
  <si>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</si>
  <si>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</si>
  <si>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</si>
  <si>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</si>
  <si>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</si>
  <si>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</si>
  <si>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</si>
  <si>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</si>
  <si>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</si>
  <si>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</si>
  <si>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</si>
  <si>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</si>
  <si>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</si>
  <si>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</si>
  <si>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</si>
  <si>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</si>
  <si>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</si>
  <si>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</si>
  <si>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</si>
  <si>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</si>
  <si>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</si>
  <si>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</si>
  <si>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</si>
  <si>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</si>
  <si>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</si>
  <si>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</si>
  <si>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</si>
  <si>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</si>
  <si>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</si>
  <si>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</si>
  <si>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</si>
  <si>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</si>
  <si>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</si>
  <si>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</si>
  <si>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</si>
  <si>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</si>
  <si>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</si>
  <si>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</si>
  <si>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</si>
  <si>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</si>
  <si>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</si>
  <si>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</si>
  <si>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</si>
  <si>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</si>
  <si>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</si>
  <si>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</si>
  <si>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</si>
  <si>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</si>
  <si>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</si>
  <si>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</si>
  <si>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</si>
  <si>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</si>
  <si>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</si>
  <si>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</si>
  <si>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</si>
  <si>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</si>
  <si>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</si>
  <si>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</si>
  <si>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</si>
  <si>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</si>
  <si>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</si>
  <si>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</si>
  <si>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</si>
  <si>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</si>
  <si>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</si>
  <si>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</si>
  <si>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</si>
  <si>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</si>
  <si>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</si>
  <si>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</si>
  <si>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</si>
  <si>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</si>
  <si>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</si>
  <si>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</si>
  <si>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</si>
  <si>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</si>
  <si>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</si>
  <si>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</si>
  <si>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</si>
  <si>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</si>
  <si>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</si>
  <si>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</si>
  <si>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</si>
  <si>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</si>
  <si>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</si>
  <si>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</si>
  <si>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</si>
  <si>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</si>
  <si>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</si>
  <si>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</si>
  <si>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</si>
  <si>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</si>
  <si>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</si>
  <si>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</si>
  <si>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</si>
  <si>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</si>
  <si>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</si>
  <si>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</si>
  <si>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</si>
  <si>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</si>
  <si>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</si>
  <si>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</si>
  <si>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</si>
  <si>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</si>
  <si>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</si>
  <si>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</si>
  <si>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</si>
  <si>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</si>
  <si>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</si>
  <si>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</si>
  <si>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</si>
  <si>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</si>
  <si>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</si>
  <si>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</si>
  <si>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</si>
  <si>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</si>
  <si>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</si>
  <si>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</si>
  <si>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</si>
  <si>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</si>
  <si>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</si>
  <si>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</si>
  <si>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</si>
  <si>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</si>
  <si>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</si>
  <si>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</si>
  <si>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</si>
  <si>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</si>
  <si>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</si>
  <si>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</si>
  <si>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</si>
  <si>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</si>
  <si>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</si>
  <si>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</si>
  <si>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</si>
  <si>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</si>
  <si>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</si>
  <si>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</si>
  <si>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</si>
  <si>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</si>
  <si>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</si>
  <si>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</si>
  <si>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</si>
  <si>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</si>
  <si>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</si>
  <si>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</si>
  <si>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</si>
  <si>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</si>
  <si>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</si>
  <si>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</si>
  <si>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</si>
  <si>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</si>
  <si>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</si>
  <si>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</si>
  <si>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</si>
  <si>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</si>
  <si>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</si>
  <si>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</si>
  <si>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</si>
  <si>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</si>
  <si>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</si>
  <si>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</si>
  <si>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</si>
  <si>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</si>
  <si>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</si>
  <si>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</si>
  <si>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</si>
  <si>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</si>
  <si>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</si>
  <si>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</si>
  <si>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</si>
  <si>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</si>
  <si>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</si>
  <si>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</si>
  <si>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</si>
  <si>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</si>
  <si>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</si>
  <si>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</si>
  <si>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</si>
  <si>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</si>
  <si>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</si>
  <si>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</si>
  <si>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</si>
  <si>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</si>
  <si>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</si>
  <si>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</si>
  <si>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</si>
  <si>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</si>
  <si>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</si>
  <si>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</si>
  <si>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</si>
  <si>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</si>
  <si>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</si>
  <si>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</si>
  <si>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</si>
  <si>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</si>
  <si>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</si>
  <si>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</si>
  <si>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</si>
  <si>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</si>
  <si>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</si>
  <si>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</si>
  <si>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</si>
  <si>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</si>
  <si>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</si>
  <si>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</si>
  <si>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</si>
  <si>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</si>
  <si>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</si>
  <si>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</si>
  <si>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</si>
  <si>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</si>
  <si>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</si>
  <si>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</si>
  <si>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</si>
  <si>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</si>
  <si>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</si>
  <si>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</si>
  <si>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</si>
  <si>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</si>
  <si>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</si>
  <si>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</si>
  <si>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</si>
  <si>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</si>
  <si>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</si>
  <si>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</si>
  <si>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</si>
  <si>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</si>
  <si>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</si>
  <si>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</si>
  <si>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</si>
  <si>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</si>
  <si>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</si>
  <si>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</si>
  <si>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</si>
  <si>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</si>
  <si>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</si>
  <si>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</si>
  <si>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</si>
  <si>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</si>
  <si>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</si>
  <si>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</si>
  <si>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</si>
  <si>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</si>
  <si>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</si>
  <si>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</si>
  <si>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</si>
  <si>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</si>
  <si>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</si>
  <si>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</si>
  <si>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</si>
  <si>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</si>
  <si>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</si>
  <si>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</si>
  <si>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</si>
  <si>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</si>
  <si>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</si>
  <si>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</si>
  <si>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</si>
  <si>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</si>
  <si>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</si>
  <si>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</si>
  <si>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</si>
  <si>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</si>
  <si>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</si>
  <si>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</si>
  <si>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</si>
  <si>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</si>
  <si>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</si>
  <si>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</si>
  <si>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</si>
  <si>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</si>
  <si>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</si>
  <si>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</si>
  <si>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</si>
  <si>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</si>
  <si>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</si>
  <si>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</si>
  <si>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</si>
  <si>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</si>
  <si>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</si>
  <si>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</si>
  <si>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</si>
  <si>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</si>
  <si>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</si>
  <si>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</si>
  <si>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</si>
  <si>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</si>
  <si>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</si>
  <si>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</si>
  <si>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</si>
  <si>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</si>
  <si>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</si>
  <si>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</si>
  <si>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</si>
  <si>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</si>
  <si>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</si>
  <si>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</si>
  <si>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</si>
  <si>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</si>
  <si>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</si>
  <si>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</si>
  <si>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</si>
  <si>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</si>
  <si>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</si>
  <si>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</si>
  <si>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</si>
  <si>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</si>
  <si>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</si>
  <si>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</si>
  <si>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</si>
  <si>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</si>
  <si>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</si>
  <si>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</si>
  <si>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</si>
  <si>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</si>
  <si>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</si>
  <si>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</si>
  <si>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</si>
  <si>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</si>
  <si>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</si>
  <si>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</si>
  <si>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</si>
  <si>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</si>
  <si>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</si>
  <si>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</si>
  <si>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</si>
  <si>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</si>
  <si>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</si>
  <si>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</si>
  <si>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</si>
  <si>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</si>
  <si>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</si>
  <si>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</si>
  <si>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</si>
  <si>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</si>
  <si>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</si>
  <si>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</si>
  <si>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</si>
  <si>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</si>
  <si>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</si>
  <si>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</si>
  <si>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</si>
  <si>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</si>
  <si>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</si>
  <si>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</si>
  <si>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</si>
  <si>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</si>
  <si>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</si>
  <si>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</si>
  <si>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</si>
  <si>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</si>
  <si>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</si>
  <si>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</si>
  <si>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</si>
  <si>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</si>
  <si>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</si>
  <si>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</si>
  <si>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</si>
  <si>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</si>
  <si>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</si>
  <si>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</si>
  <si>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</si>
  <si>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</si>
  <si>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</si>
  <si>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</si>
  <si>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</si>
  <si>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</si>
  <si>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</si>
  <si>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</si>
  <si>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</si>
  <si>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</si>
  <si>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</si>
  <si>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</si>
  <si>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</si>
  <si>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</si>
  <si>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</si>
  <si>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</si>
  <si>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</si>
  <si>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</si>
  <si>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</si>
  <si>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</si>
  <si>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</si>
  <si>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</si>
  <si>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</si>
  <si>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</si>
  <si>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</si>
  <si>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</si>
  <si>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</si>
  <si>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</si>
  <si>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</si>
  <si>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</si>
  <si>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</si>
  <si>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</si>
  <si>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</si>
  <si>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</si>
  <si>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</si>
  <si>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</si>
  <si>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</si>
  <si>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</si>
  <si>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</si>
  <si>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</si>
  <si>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</si>
  <si>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</si>
  <si>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</si>
  <si>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</si>
  <si>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</si>
  <si>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</si>
  <si>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</si>
  <si>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</si>
  <si>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</si>
  <si>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</si>
  <si>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</si>
  <si>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</si>
  <si>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</si>
  <si>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</si>
  <si>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</si>
  <si>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</si>
  <si>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</si>
  <si>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</si>
  <si>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</si>
  <si>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</si>
  <si>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</si>
  <si>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</si>
  <si>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</si>
  <si>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</si>
  <si>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</si>
  <si>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</si>
  <si>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</si>
  <si>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</si>
  <si>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</si>
  <si>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</si>
  <si>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</si>
  <si>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</si>
  <si>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</si>
  <si>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</si>
  <si>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</si>
  <si>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</si>
  <si>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</si>
  <si>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</si>
  <si>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</si>
  <si>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</si>
  <si>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</si>
  <si>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</si>
  <si>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</si>
  <si>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</si>
  <si>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</si>
  <si>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</si>
  <si>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</si>
  <si>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</si>
  <si>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</si>
  <si>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</si>
  <si>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</si>
  <si>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</si>
  <si>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</si>
  <si>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</si>
  <si>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</si>
  <si>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</si>
  <si>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</si>
  <si>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</si>
  <si>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</si>
  <si>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</si>
  <si>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</si>
  <si>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</si>
  <si>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</si>
  <si>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</si>
  <si>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</si>
  <si>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</si>
  <si>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</si>
  <si>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</si>
  <si>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</si>
  <si>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</si>
  <si>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</si>
  <si>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</si>
  <si>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</si>
  <si>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</si>
  <si>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</si>
  <si>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</si>
  <si>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</si>
  <si>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</si>
  <si>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</si>
  <si>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</si>
  <si>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</si>
  <si>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</si>
  <si>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</si>
  <si>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</si>
  <si>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</si>
  <si>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</si>
  <si>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</si>
  <si>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</si>
  <si>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</si>
  <si>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</si>
  <si>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</si>
  <si>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</si>
  <si>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</si>
  <si>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</si>
  <si>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</si>
  <si>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</si>
  <si>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</si>
  <si>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</si>
  <si>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</si>
  <si>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</si>
  <si>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</si>
  <si>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</si>
  <si>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</si>
  <si>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</si>
  <si>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</si>
  <si>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</si>
  <si>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</si>
  <si>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</si>
  <si>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</si>
  <si>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</si>
  <si>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</si>
  <si>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</si>
  <si>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</si>
  <si>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</si>
  <si>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</si>
  <si>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</si>
  <si>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</si>
  <si>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</si>
  <si>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</si>
  <si>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</si>
  <si>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</si>
  <si>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</si>
  <si>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</si>
  <si>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</si>
  <si>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</si>
  <si>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</si>
  <si>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</si>
  <si>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</si>
  <si>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</si>
  <si>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</si>
  <si>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</si>
  <si>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</si>
  <si>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</si>
  <si>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</si>
  <si>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</si>
  <si>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</si>
  <si>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</si>
  <si>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</si>
  <si>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</si>
  <si>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</si>
  <si>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</si>
  <si>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</si>
  <si>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</si>
  <si>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</si>
  <si>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</si>
  <si>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</si>
  <si>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</si>
  <si>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</si>
  <si>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</si>
  <si>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</si>
  <si>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</si>
  <si>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</si>
  <si>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</si>
  <si>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</si>
  <si>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</si>
  <si>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</si>
  <si>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</si>
  <si>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</si>
  <si>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</si>
  <si>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</si>
  <si>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</si>
  <si>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</si>
  <si>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</si>
  <si>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</si>
  <si>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</si>
  <si>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</si>
  <si>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</si>
  <si>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</si>
  <si>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</si>
  <si>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</si>
  <si>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</si>
  <si>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</si>
  <si>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</si>
  <si>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</si>
  <si>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</si>
  <si>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</si>
  <si>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</si>
  <si>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</si>
  <si>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</si>
  <si>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</si>
  <si>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</si>
  <si>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</si>
  <si>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</si>
  <si>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</si>
  <si>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</si>
  <si>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</si>
  <si>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</si>
  <si>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</si>
  <si>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</si>
  <si>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</si>
  <si>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</si>
  <si>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</si>
  <si>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</si>
  <si>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</si>
  <si>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</si>
  <si>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</si>
  <si>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</si>
  <si>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</si>
  <si>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</si>
  <si>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</si>
  <si>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</si>
  <si>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</si>
  <si>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</si>
  <si>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</si>
  <si>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</si>
  <si>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</si>
  <si>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</si>
  <si>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</si>
  <si>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</si>
  <si>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</si>
  <si>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</si>
  <si>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</si>
  <si>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</si>
  <si>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</si>
  <si>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</si>
  <si>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</si>
  <si>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</si>
  <si>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</si>
  <si>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</si>
  <si>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</si>
  <si>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</si>
  <si>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</si>
  <si>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</si>
  <si>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</si>
  <si>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</si>
  <si>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</si>
  <si>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</si>
  <si>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</si>
  <si>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</si>
  <si>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</si>
  <si>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</si>
  <si>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</si>
  <si>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</si>
  <si>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</si>
  <si>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</si>
  <si>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</si>
  <si>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</si>
  <si>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</si>
  <si>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</si>
  <si>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</si>
  <si>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</si>
  <si>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</si>
  <si>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</si>
  <si>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</si>
  <si>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</si>
  <si>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</si>
  <si>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</si>
  <si>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</si>
  <si>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</si>
  <si>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</si>
  <si>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</si>
  <si>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</si>
  <si>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</si>
  <si>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</si>
  <si>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</si>
  <si>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</si>
  <si>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</si>
  <si>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</si>
  <si>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</si>
  <si>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</si>
  <si>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</si>
  <si>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</si>
  <si>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</si>
  <si>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</si>
  <si>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</si>
  <si>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</si>
  <si>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</si>
  <si>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</si>
  <si>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</si>
  <si>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</si>
  <si>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</si>
  <si>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</si>
  <si>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</si>
  <si>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</si>
  <si>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</si>
  <si>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</si>
  <si>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</si>
  <si>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</si>
  <si>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</si>
  <si>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</si>
  <si>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</si>
  <si>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</si>
  <si>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</si>
  <si>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</si>
  <si>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</si>
  <si>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</si>
  <si>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</si>
  <si>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</si>
  <si>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</si>
  <si>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</si>
  <si>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</si>
  <si>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</si>
  <si>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</si>
  <si>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</si>
  <si>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</si>
  <si>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</si>
  <si>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</si>
  <si>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</si>
  <si>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</si>
  <si>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</si>
  <si>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</si>
  <si>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</si>
  <si>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</si>
  <si>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</si>
  <si>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</si>
  <si>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</si>
  <si>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</si>
  <si>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</si>
  <si>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</si>
  <si>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</si>
  <si>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</si>
  <si>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</si>
  <si>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</si>
  <si>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</si>
  <si>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</si>
  <si>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</si>
  <si>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</si>
  <si>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</si>
  <si>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</si>
  <si>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</si>
  <si>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</si>
  <si>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</si>
  <si>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</si>
  <si>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</si>
  <si>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</si>
  <si>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</si>
  <si>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</si>
  <si>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</si>
  <si>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</si>
  <si>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</si>
  <si>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</si>
  <si>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</si>
  <si>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</si>
  <si>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</si>
  <si>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</si>
  <si>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</si>
  <si>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</si>
  <si>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</si>
  <si>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</si>
  <si>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</si>
  <si>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</si>
  <si>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</si>
  <si>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</si>
  <si>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</si>
  <si>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</si>
  <si>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</si>
  <si>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</si>
  <si>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</si>
  <si>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</si>
  <si>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</si>
  <si>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</si>
  <si>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</si>
  <si>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</si>
  <si>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</si>
  <si>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</si>
  <si>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</si>
  <si>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</si>
  <si>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</si>
  <si>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</si>
  <si>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</si>
  <si>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</si>
  <si>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</si>
  <si>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</si>
  <si>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</si>
  <si>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</si>
  <si>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</si>
  <si>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</si>
  <si>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</si>
  <si>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</si>
  <si>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</si>
  <si>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</si>
  <si>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</si>
  <si>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</si>
  <si>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</si>
  <si>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</si>
  <si>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</si>
  <si>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</si>
  <si>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</si>
  <si>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</si>
  <si>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</si>
  <si>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</si>
  <si>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</si>
  <si>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</si>
  <si>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</si>
  <si>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</si>
  <si>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</si>
  <si>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</si>
  <si>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</si>
  <si>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</si>
  <si>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</si>
  <si>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</si>
  <si>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</si>
  <si>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</si>
  <si>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</si>
  <si>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</si>
  <si>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</si>
  <si>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</si>
  <si>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</si>
  <si>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</si>
  <si>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</si>
  <si>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</si>
  <si>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</si>
  <si>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</si>
  <si>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</si>
  <si>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</si>
  <si>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</si>
  <si>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</si>
  <si>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</si>
  <si>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</si>
  <si>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</si>
  <si>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</si>
  <si>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</si>
  <si>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</si>
  <si>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</si>
  <si>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</si>
  <si>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</si>
  <si>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</si>
  <si>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</si>
  <si>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</si>
  <si>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</si>
  <si>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</si>
  <si>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</si>
  <si>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</si>
  <si>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</si>
  <si>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</si>
  <si>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</si>
  <si>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</si>
  <si>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</si>
  <si>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</si>
  <si>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</si>
  <si>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</si>
  <si>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</si>
  <si>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</si>
  <si>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</si>
  <si>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</si>
  <si>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</si>
  <si>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</si>
  <si>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</si>
  <si>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</si>
  <si>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</si>
  <si>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</si>
  <si>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</si>
  <si>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</si>
  <si>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</si>
  <si>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</si>
  <si>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</si>
  <si>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</si>
  <si>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</si>
  <si>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</si>
  <si>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</si>
  <si>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</si>
  <si>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</si>
  <si>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</si>
  <si>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</si>
  <si>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</si>
  <si>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</si>
  <si>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</si>
  <si>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</si>
  <si>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</si>
  <si>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</si>
  <si>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</si>
  <si>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</si>
  <si>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</si>
  <si>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</si>
  <si>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</si>
  <si>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</si>
  <si>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</si>
  <si>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</si>
  <si>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</si>
  <si>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</si>
  <si>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</si>
  <si>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</si>
  <si>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</si>
  <si>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</si>
  <si>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</si>
  <si>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</si>
  <si>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</si>
  <si>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</si>
  <si>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</si>
  <si>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</si>
  <si>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</si>
  <si>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</si>
  <si>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</si>
  <si>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</si>
  <si>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</si>
  <si>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</si>
  <si>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</si>
  <si>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</si>
  <si>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</si>
  <si>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</si>
  <si>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</si>
  <si>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</si>
  <si>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</si>
  <si>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</si>
  <si>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</si>
  <si>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</si>
  <si>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</si>
  <si>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</si>
  <si>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</si>
  <si>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</si>
  <si>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</si>
  <si>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</si>
  <si>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</si>
  <si>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</si>
  <si>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</si>
  <si>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</si>
  <si>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</si>
  <si>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</si>
  <si>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</si>
  <si>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</si>
  <si>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</si>
  <si>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</si>
  <si>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</si>
  <si>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</si>
  <si>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</si>
  <si>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</si>
  <si>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</si>
  <si>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</si>
  <si>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</si>
  <si>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</si>
  <si>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</si>
  <si>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</si>
  <si>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</si>
  <si>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</si>
  <si>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</si>
  <si>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</si>
  <si>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</si>
  <si>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</si>
  <si>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</si>
  <si>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</si>
  <si>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</si>
  <si>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</si>
  <si>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</si>
  <si>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</si>
  <si>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</si>
  <si>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</si>
  <si>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</si>
  <si>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</si>
  <si>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</si>
  <si>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</si>
  <si>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</si>
  <si>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</si>
  <si>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</si>
  <si>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</si>
  <si>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</si>
  <si>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</si>
  <si>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</si>
  <si>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</si>
  <si>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</si>
  <si>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</si>
  <si>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</si>
  <si>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</si>
  <si>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</si>
  <si>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</si>
  <si>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</si>
  <si>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</si>
  <si>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</si>
  <si>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</si>
  <si>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</si>
  <si>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</si>
  <si>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</si>
  <si>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</si>
  <si>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</si>
  <si>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</si>
  <si>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</si>
  <si>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</si>
  <si>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</si>
  <si>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</si>
  <si>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</si>
  <si>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</si>
  <si>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</si>
  <si>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</si>
  <si>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</si>
  <si>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</si>
  <si>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</si>
  <si>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</si>
  <si>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</si>
  <si>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</si>
  <si>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</si>
  <si>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</si>
  <si>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</si>
  <si>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</si>
  <si>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</si>
  <si>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</si>
  <si>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</si>
  <si>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</si>
  <si>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</si>
  <si>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</si>
  <si>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</si>
  <si>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</si>
  <si>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</si>
  <si>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</si>
  <si>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</si>
  <si>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</si>
  <si>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</si>
  <si>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</si>
  <si>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</si>
  <si>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</si>
  <si>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</si>
  <si>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</si>
  <si>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</si>
  <si>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</si>
  <si>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</si>
  <si>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</si>
  <si>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</si>
  <si>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</si>
  <si>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</si>
  <si>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</si>
  <si>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</si>
  <si>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</si>
  <si>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</si>
  <si>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</si>
  <si>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</si>
  <si>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</si>
  <si>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</si>
  <si>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</si>
  <si>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</si>
  <si>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</si>
  <si>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</si>
  <si>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</si>
  <si>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</si>
  <si>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</si>
  <si>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</si>
  <si>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</si>
  <si>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</si>
  <si>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</si>
  <si>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</si>
  <si>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</si>
  <si>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</si>
  <si>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</si>
  <si>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</si>
  <si>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</si>
  <si>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</si>
  <si>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</si>
  <si>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</si>
  <si>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</si>
  <si>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</si>
  <si>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</si>
  <si>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</si>
  <si>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</si>
  <si>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</si>
  <si>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</si>
  <si>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</si>
  <si>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</si>
  <si>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</si>
  <si>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</si>
  <si>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</si>
  <si>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</si>
  <si>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</si>
  <si>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</si>
  <si>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</si>
  <si>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</si>
  <si>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</si>
  <si>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</si>
  <si>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</si>
  <si>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</si>
  <si>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</si>
  <si>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</si>
  <si>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</si>
  <si>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</si>
  <si>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</si>
  <si>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</si>
  <si>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</si>
  <si>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</si>
  <si>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</si>
  <si>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</si>
  <si>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</si>
  <si>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</si>
  <si>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</si>
  <si>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</si>
  <si>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</si>
  <si>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</si>
  <si>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</si>
  <si>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</si>
  <si>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</si>
  <si>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</si>
  <si>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</si>
  <si>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</si>
  <si>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</si>
  <si>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</si>
  <si>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</si>
  <si>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</si>
  <si>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</si>
  <si>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</si>
  <si>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</si>
  <si>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</si>
  <si>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</si>
  <si>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</si>
  <si>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</si>
  <si>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</si>
  <si>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</si>
  <si>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</si>
  <si>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</si>
  <si>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</si>
  <si>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</si>
  <si>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</si>
  <si>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</si>
  <si>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</si>
  <si>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</si>
  <si>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</si>
  <si>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</si>
  <si>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</si>
  <si>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</si>
  <si>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</si>
  <si>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</si>
  <si>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</si>
  <si>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</si>
  <si>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</si>
  <si>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</si>
  <si>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</si>
  <si>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</si>
  <si>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</si>
  <si>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</si>
  <si>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</si>
  <si>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</si>
  <si>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</si>
  <si>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</si>
  <si>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</si>
  <si>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</si>
  <si>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</si>
  <si>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</si>
  <si>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</si>
  <si>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</si>
  <si>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</si>
  <si>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</si>
  <si>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</si>
  <si>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</si>
  <si>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</si>
  <si>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</si>
  <si>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</si>
  <si>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</si>
  <si>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</si>
  <si>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</si>
  <si>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</si>
  <si>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</si>
  <si>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</si>
  <si>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</si>
  <si>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</si>
  <si>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</si>
  <si>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</si>
  <si>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</si>
  <si>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</si>
  <si>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</si>
  <si>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</si>
  <si>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</si>
  <si>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</si>
  <si>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</si>
  <si>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</si>
  <si>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</si>
  <si>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</si>
  <si>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</si>
  <si>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</si>
  <si>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</si>
  <si>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</si>
  <si>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</si>
  <si>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</si>
  <si>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</si>
  <si>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</si>
  <si>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</si>
  <si>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</si>
  <si>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</si>
  <si>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</si>
  <si>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</si>
  <si>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</si>
  <si>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</si>
  <si>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</si>
  <si>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</si>
  <si>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</si>
  <si>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</si>
  <si>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</si>
  <si>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</si>
  <si>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</si>
  <si>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</si>
  <si>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</si>
  <si>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</si>
  <si>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</si>
  <si>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</si>
  <si>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</si>
  <si>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</si>
  <si>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</si>
  <si>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</si>
  <si>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</si>
  <si>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</si>
  <si>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</si>
  <si>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</si>
  <si>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</si>
  <si>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</si>
  <si>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</si>
  <si>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</si>
  <si>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</si>
  <si>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</si>
  <si>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</si>
  <si>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</si>
  <si>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</si>
  <si>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</si>
  <si>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</si>
  <si>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</si>
  <si>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</si>
  <si>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</si>
  <si>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</si>
  <si>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</si>
  <si>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</si>
  <si>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</si>
  <si>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</si>
  <si>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</si>
  <si>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</si>
  <si>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</si>
  <si>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</si>
  <si>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</si>
  <si>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</si>
  <si>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</si>
  <si>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</si>
  <si>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</si>
  <si>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</si>
  <si>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</si>
  <si>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</si>
  <si>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</si>
  <si>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</si>
  <si>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</si>
  <si>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</si>
  <si>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</si>
  <si>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</si>
  <si>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</si>
  <si>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</si>
  <si>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</si>
  <si>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</si>
  <si>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</si>
  <si>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</si>
  <si>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</si>
  <si>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</si>
  <si>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</si>
  <si>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</si>
  <si>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</si>
  <si>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</si>
  <si>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</si>
  <si>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</si>
  <si>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</si>
  <si>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</si>
  <si>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</si>
  <si>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</si>
  <si>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</si>
  <si>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</si>
  <si>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</si>
  <si>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</si>
  <si>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</si>
  <si>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</si>
  <si>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</si>
  <si>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</si>
  <si>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</si>
  <si>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</si>
  <si>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</si>
  <si>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</si>
  <si>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</si>
  <si>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</si>
  <si>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</si>
  <si>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</si>
  <si>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</si>
  <si>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</si>
  <si>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</si>
  <si>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</si>
  <si>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</si>
  <si>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</si>
  <si>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</si>
  <si>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</si>
  <si>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</si>
  <si>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</si>
  <si>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</si>
  <si>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</si>
  <si>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</si>
  <si>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</si>
  <si>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</si>
  <si>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</si>
  <si>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</si>
  <si>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</si>
  <si>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</si>
  <si>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</si>
  <si>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</si>
  <si>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</si>
  <si>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</si>
  <si>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</si>
  <si>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</si>
  <si>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</si>
  <si>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</si>
  <si>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</si>
  <si>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</si>
  <si>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</si>
  <si>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</si>
  <si>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</si>
  <si>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</si>
  <si>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</si>
  <si>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</si>
  <si>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</si>
  <si>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</si>
  <si>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</si>
  <si>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</si>
  <si>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</si>
  <si>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</si>
  <si>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</si>
  <si>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</si>
  <si>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</si>
  <si>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</si>
  <si>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</si>
  <si>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</si>
  <si>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</si>
  <si>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</si>
  <si>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</si>
  <si>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</si>
  <si>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</si>
  <si>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</si>
  <si>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</si>
  <si>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</si>
  <si>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</si>
  <si>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</si>
  <si>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</si>
  <si>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</si>
  <si>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</si>
  <si>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</si>
  <si>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</si>
  <si>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</si>
  <si>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</si>
  <si>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</si>
  <si>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</si>
  <si>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</si>
  <si>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</si>
  <si>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</si>
  <si>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</si>
  <si>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</si>
  <si>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</si>
  <si>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</si>
  <si>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</si>
  <si>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</si>
  <si>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</si>
  <si>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</si>
  <si>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</si>
  <si>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</si>
  <si>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</si>
  <si>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</si>
  <si>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</si>
  <si>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</si>
  <si>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</si>
  <si>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</si>
  <si>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</si>
  <si>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</si>
  <si>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</si>
  <si>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</si>
  <si>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</si>
  <si>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</si>
  <si>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</si>
  <si>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</si>
  <si>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</si>
  <si>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</si>
  <si>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</si>
  <si>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</si>
  <si>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</si>
  <si>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</si>
  <si>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</si>
  <si>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</si>
  <si>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</si>
  <si>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</si>
  <si>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</si>
  <si>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</si>
  <si>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</si>
  <si>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</si>
  <si>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</si>
  <si>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</si>
  <si>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</si>
  <si>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</si>
  <si>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</si>
  <si>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</si>
  <si>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</si>
  <si>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</si>
  <si>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</si>
  <si>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</si>
  <si>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</si>
  <si>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</si>
  <si>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</si>
  <si>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</si>
  <si>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</si>
  <si>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</si>
  <si>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</si>
  <si>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</si>
  <si>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</si>
  <si>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</si>
  <si>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</si>
  <si>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</si>
  <si>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</si>
  <si>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</si>
  <si>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</si>
  <si>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</si>
  <si>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</si>
  <si>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</si>
  <si>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</si>
  <si>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</si>
  <si>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</si>
  <si>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</si>
  <si>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</si>
  <si>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</si>
  <si>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</si>
  <si>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</si>
  <si>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</si>
  <si>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</si>
  <si>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</si>
  <si>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</si>
  <si>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</si>
  <si>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</si>
  <si>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</si>
  <si>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</si>
  <si>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</si>
  <si>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</si>
  <si>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</si>
  <si>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</si>
  <si>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</si>
  <si>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</si>
  <si>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</si>
  <si>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</si>
  <si>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</si>
  <si>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</si>
  <si>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</si>
  <si>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</si>
  <si>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</si>
  <si>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</si>
  <si>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</si>
  <si>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</si>
  <si>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</si>
  <si>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</si>
  <si>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</si>
  <si>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</si>
  <si>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</si>
  <si>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</si>
  <si>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</si>
  <si>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</si>
  <si>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</si>
  <si>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</si>
  <si>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</si>
  <si>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</si>
  <si>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</si>
  <si>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</si>
  <si>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</si>
  <si>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</si>
  <si>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</si>
  <si>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</si>
  <si>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</si>
  <si>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</si>
  <si>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</si>
  <si>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</si>
  <si>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</si>
  <si>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</si>
  <si>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</si>
  <si>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</si>
  <si>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</si>
  <si>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</si>
  <si>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</si>
  <si>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</si>
  <si>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</si>
  <si>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</si>
  <si>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</si>
  <si>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</si>
  <si>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</si>
  <si>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</si>
  <si>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</si>
  <si>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</si>
  <si>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</si>
  <si>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</si>
  <si>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</si>
  <si>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</si>
  <si>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</si>
  <si>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</si>
  <si>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</si>
  <si>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</si>
  <si>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</si>
  <si>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</si>
  <si>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</si>
  <si>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</si>
  <si>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</si>
  <si>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</si>
  <si>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</si>
  <si>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</si>
  <si>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</si>
  <si>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</si>
  <si>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</si>
  <si>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</si>
  <si>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</si>
  <si>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</si>
  <si>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</si>
  <si>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</si>
  <si>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</si>
  <si>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</si>
  <si>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</si>
  <si>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</si>
  <si>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</si>
  <si>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</si>
  <si>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</si>
  <si>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</si>
  <si>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</si>
  <si>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</si>
  <si>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</si>
  <si>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</si>
  <si>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</si>
  <si>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</si>
  <si>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</si>
  <si>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</si>
  <si>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</si>
  <si>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</si>
  <si>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</si>
  <si>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</si>
  <si>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</si>
  <si>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</si>
  <si>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</si>
  <si>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</si>
  <si>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</si>
  <si>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</si>
  <si>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</si>
  <si>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</si>
  <si>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</si>
  <si>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</si>
  <si>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</si>
  <si>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</si>
  <si>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</si>
  <si>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</si>
  <si>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</si>
  <si>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</si>
  <si>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</si>
  <si>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</si>
  <si>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</si>
  <si>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</si>
  <si>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</si>
  <si>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</si>
  <si>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</si>
  <si>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</si>
  <si>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</si>
  <si>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</si>
  <si>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</si>
  <si>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</si>
  <si>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</si>
  <si>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</si>
  <si>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</si>
  <si>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</si>
  <si>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</si>
  <si>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</si>
  <si>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</si>
  <si>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</si>
  <si>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</si>
  <si>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</si>
  <si>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</si>
  <si>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</si>
  <si>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</si>
  <si>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</si>
  <si>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</si>
  <si>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</si>
  <si>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</si>
  <si>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</si>
  <si>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</si>
  <si>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</si>
  <si>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</si>
  <si>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</si>
  <si>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</si>
  <si>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</si>
  <si>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</si>
  <si>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</si>
  <si>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</si>
  <si>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</si>
  <si>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</si>
  <si>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</si>
  <si>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</si>
  <si>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</si>
  <si>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</si>
  <si>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</si>
  <si>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</si>
  <si>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</si>
  <si>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</si>
  <si>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</si>
  <si>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</si>
  <si>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</si>
  <si>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</si>
  <si>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</si>
  <si>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</si>
  <si>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</si>
  <si>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</si>
  <si>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</si>
  <si>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</si>
  <si>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</si>
  <si>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</si>
  <si>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</si>
  <si>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</si>
  <si>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</si>
  <si>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</si>
  <si>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</si>
  <si>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</si>
  <si>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</si>
  <si>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</si>
  <si>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</si>
  <si>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</si>
  <si>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</si>
  <si>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</si>
  <si>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</si>
  <si>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</si>
  <si>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</si>
  <si>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</si>
  <si>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</si>
  <si>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</si>
  <si>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</si>
  <si>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</si>
  <si>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</si>
  <si>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</si>
  <si>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</si>
  <si>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</si>
  <si>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</si>
  <si>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</si>
  <si>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</si>
  <si>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</si>
  <si>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</si>
  <si>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</si>
  <si>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</si>
  <si>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</si>
  <si>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</si>
  <si>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</si>
  <si>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</si>
  <si>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</si>
  <si>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</si>
  <si>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</si>
  <si>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</si>
  <si>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</si>
  <si>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</si>
  <si>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</si>
  <si>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</si>
  <si>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</si>
  <si>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</si>
  <si>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</si>
  <si>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</si>
  <si>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</si>
  <si>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</si>
  <si>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</si>
  <si>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</si>
  <si>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</si>
  <si>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</si>
  <si>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</si>
  <si>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</si>
  <si>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</si>
  <si>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</si>
  <si>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</si>
  <si>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</si>
  <si>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</si>
  <si>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</si>
  <si>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</si>
  <si>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</si>
  <si>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</si>
  <si>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</si>
  <si>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</si>
  <si>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</si>
  <si>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</si>
  <si>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</si>
  <si>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</si>
  <si>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</si>
  <si>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</si>
  <si>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</si>
  <si>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</si>
  <si>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</si>
  <si>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</si>
  <si>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</si>
  <si>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</si>
  <si>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</si>
  <si>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</si>
  <si>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</si>
  <si>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</si>
  <si>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</si>
  <si>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</si>
  <si>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</si>
  <si>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</si>
  <si>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</si>
  <si>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</si>
  <si>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</si>
  <si>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</si>
  <si>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</si>
  <si>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</si>
  <si>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</si>
  <si>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</si>
  <si>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</si>
  <si>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</si>
  <si>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</si>
  <si>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</si>
  <si>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</si>
  <si>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</si>
  <si>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</si>
  <si>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</si>
  <si>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</si>
  <si>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</si>
  <si>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</si>
  <si>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</si>
  <si>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</si>
  <si>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</si>
  <si>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</si>
  <si>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</si>
  <si>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</si>
  <si>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</si>
  <si>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</si>
  <si>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</si>
  <si>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</si>
  <si>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</si>
  <si>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</si>
  <si>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</si>
  <si>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</si>
  <si>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</si>
  <si>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</si>
  <si>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</si>
  <si>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</si>
  <si>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</si>
  <si>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</si>
  <si>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</si>
  <si>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</si>
  <si>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</si>
  <si>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</si>
  <si>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</si>
  <si>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</si>
  <si>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</si>
  <si>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</si>
  <si>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</si>
  <si>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</si>
  <si>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</si>
  <si>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</si>
  <si>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</si>
  <si>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</si>
  <si>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</si>
  <si>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</si>
  <si>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</si>
  <si>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</si>
  <si>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</si>
  <si>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</si>
  <si>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</si>
  <si>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</si>
  <si>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</si>
  <si>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</si>
  <si>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</si>
  <si>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</si>
  <si>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</si>
  <si>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</si>
  <si>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</si>
  <si>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</si>
  <si>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</si>
  <si>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</si>
  <si>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</si>
  <si>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</si>
  <si>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</si>
  <si>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</si>
  <si>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</si>
  <si>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</si>
  <si>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</si>
  <si>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</si>
  <si>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</si>
  <si>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</si>
  <si>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</si>
  <si>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</si>
  <si>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</si>
  <si>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</si>
  <si>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</si>
  <si>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</si>
  <si>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</si>
  <si>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</si>
  <si>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</si>
  <si>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</si>
  <si>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</si>
  <si>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</si>
  <si>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</si>
  <si>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</si>
  <si>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</si>
  <si>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</si>
  <si>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</si>
  <si>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</si>
  <si>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</si>
  <si>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</si>
  <si>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</si>
  <si>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</si>
  <si>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</si>
  <si>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</si>
  <si>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</si>
  <si>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</si>
  <si>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</si>
  <si>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</si>
  <si>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</si>
  <si>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</si>
  <si>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</si>
  <si>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</si>
  <si>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</si>
  <si>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</si>
  <si>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</si>
  <si>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</si>
  <si>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</si>
  <si>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</si>
  <si>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</si>
  <si>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</si>
  <si>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</si>
  <si>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</si>
  <si>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</si>
  <si>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</si>
  <si>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</si>
  <si>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</si>
  <si>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</si>
  <si>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</si>
  <si>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</si>
  <si>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</si>
  <si>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</si>
  <si>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</si>
  <si>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</si>
  <si>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</si>
  <si>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</si>
  <si>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</si>
  <si>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</si>
  <si>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</si>
  <si>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</si>
  <si>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</si>
  <si>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</si>
  <si>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</si>
  <si>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</si>
  <si>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</si>
  <si>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</si>
  <si>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</si>
  <si>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</si>
  <si>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</si>
  <si>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</si>
  <si>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</si>
  <si>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</si>
  <si>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</si>
  <si>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</si>
  <si>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</si>
  <si>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</si>
  <si>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</si>
  <si>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</si>
  <si>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</si>
  <si>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</si>
  <si>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</si>
  <si>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</si>
  <si>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</si>
  <si>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</si>
  <si>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</si>
  <si>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</si>
  <si>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</si>
  <si>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</si>
  <si>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</si>
  <si>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</si>
  <si>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</si>
  <si>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</si>
  <si>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</si>
  <si>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</si>
  <si>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</si>
  <si>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</si>
  <si>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</si>
  <si>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</si>
  <si>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</si>
  <si>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</si>
  <si>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</si>
  <si>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</si>
  <si>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</si>
  <si>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</si>
  <si>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</si>
  <si>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</si>
  <si>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</si>
  <si>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</si>
  <si>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</si>
  <si>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</si>
  <si>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</si>
  <si>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</si>
  <si>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</si>
  <si>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</si>
  <si>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</si>
  <si>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</si>
  <si>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</si>
  <si>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</si>
  <si>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</si>
  <si>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</si>
  <si>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</si>
  <si>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</si>
  <si>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</si>
  <si>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</si>
  <si>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</si>
  <si>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</si>
  <si>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</si>
  <si>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</si>
  <si>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</si>
  <si>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</si>
  <si>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</si>
  <si>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</si>
  <si>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</si>
  <si>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</si>
  <si>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</si>
  <si>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</si>
  <si>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</si>
  <si>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</si>
  <si>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</si>
  <si>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</si>
  <si>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</si>
  <si>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</si>
  <si>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</si>
  <si>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</si>
  <si>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</si>
  <si>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</si>
  <si>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</si>
  <si>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</si>
  <si>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</si>
  <si>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</si>
  <si>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</si>
  <si>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</si>
  <si>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</si>
  <si>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</si>
  <si>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</si>
  <si>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</si>
  <si>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</si>
  <si>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</si>
  <si>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</si>
  <si>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</si>
  <si>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</si>
  <si>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</si>
  <si>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</si>
  <si>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</si>
  <si>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</si>
  <si>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</si>
  <si>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</si>
  <si>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</si>
  <si>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</si>
  <si>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</si>
  <si>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</si>
  <si>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</si>
  <si>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</si>
  <si>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</si>
  <si>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</si>
  <si>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</si>
  <si>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</si>
  <si>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</si>
  <si>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</si>
  <si>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</si>
  <si>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</si>
  <si>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</si>
  <si>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</si>
  <si>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</si>
  <si>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</si>
  <si>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</si>
  <si>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</si>
  <si>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</si>
  <si>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</si>
  <si>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</si>
  <si>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</si>
  <si>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</si>
  <si>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</si>
  <si>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</si>
  <si>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</si>
  <si>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</si>
  <si>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</si>
  <si>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</si>
  <si>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</si>
  <si>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</si>
  <si>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</si>
  <si>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</si>
  <si>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</si>
  <si>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</si>
  <si>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</si>
  <si>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</si>
  <si>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</si>
  <si>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</si>
  <si>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</si>
  <si>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</si>
  <si>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</si>
  <si>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</si>
  <si>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</si>
  <si>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</si>
  <si>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</si>
  <si>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</si>
  <si>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</si>
  <si>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</si>
  <si>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</si>
  <si>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</si>
  <si>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</si>
  <si>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</si>
  <si>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</si>
  <si>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</si>
  <si>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</si>
  <si>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</si>
  <si>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</si>
  <si>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</si>
  <si>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</si>
  <si>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</si>
  <si>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</si>
  <si>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</si>
  <si>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</si>
  <si>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</si>
  <si>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</si>
  <si>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</si>
  <si>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</si>
  <si>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</si>
  <si>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</si>
  <si>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</si>
  <si>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</si>
  <si>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</si>
  <si>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</si>
  <si>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</si>
  <si>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</si>
  <si>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</si>
  <si>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</si>
  <si>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</si>
  <si>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</si>
  <si>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</si>
  <si>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</si>
  <si>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</si>
  <si>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</si>
  <si>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</si>
  <si>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</si>
  <si>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</si>
  <si>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</si>
  <si>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</si>
  <si>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</si>
  <si>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</si>
  <si>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</si>
  <si>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</si>
  <si>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</si>
  <si>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</si>
  <si>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</si>
  <si>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</si>
  <si>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</si>
  <si>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</si>
  <si>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</si>
  <si>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</si>
  <si>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</si>
  <si>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</si>
  <si>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</si>
  <si>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</si>
  <si>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</si>
  <si>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</si>
  <si>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</si>
  <si>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</si>
  <si>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</si>
  <si>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</si>
  <si>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</si>
  <si>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</si>
  <si>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</si>
  <si>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</si>
  <si>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</si>
  <si>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</si>
  <si>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</si>
  <si>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</si>
  <si>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</si>
  <si>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</si>
  <si>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</si>
  <si>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</si>
  <si>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</si>
  <si>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</si>
  <si>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</si>
  <si>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</si>
  <si>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</si>
  <si>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</si>
  <si>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</si>
  <si>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</si>
  <si>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</si>
  <si>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</si>
  <si>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</si>
  <si>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</si>
  <si>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</si>
  <si>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</si>
  <si>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</si>
  <si>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</si>
  <si>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</si>
  <si>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</si>
  <si>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</si>
  <si>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</si>
  <si>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</si>
  <si>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</si>
  <si>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</si>
  <si>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</si>
  <si>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</si>
  <si>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</si>
  <si>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</si>
  <si>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</si>
  <si>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</si>
  <si>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</si>
  <si>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</si>
  <si>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</si>
  <si>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</si>
  <si>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</si>
  <si>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</si>
  <si>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</si>
  <si>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</si>
  <si>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</si>
  <si>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</si>
  <si>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</si>
  <si>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</si>
  <si>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</si>
  <si>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</si>
  <si>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</si>
  <si>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</si>
  <si>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</si>
  <si>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</si>
  <si>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</si>
  <si>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</si>
  <si>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</si>
  <si>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</si>
  <si>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</si>
  <si>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</si>
  <si>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</si>
  <si>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</si>
  <si>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</si>
  <si>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</si>
  <si>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</si>
  <si>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</si>
  <si>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</si>
  <si>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</si>
  <si>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</si>
  <si>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</si>
  <si>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</si>
  <si>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</si>
  <si>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</si>
  <si>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</si>
  <si>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</si>
  <si>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</si>
  <si>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</si>
  <si>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</si>
  <si>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</si>
  <si>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</si>
  <si>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</si>
  <si>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</si>
  <si>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</si>
  <si>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</si>
  <si>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</si>
  <si>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</si>
  <si>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</si>
  <si>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</si>
  <si>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</si>
  <si>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</si>
  <si>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</si>
  <si>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</si>
  <si>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</si>
  <si>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</si>
  <si>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</si>
  <si>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</si>
  <si>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</si>
  <si>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</si>
  <si>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</si>
  <si>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</si>
  <si>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</si>
  <si>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</si>
  <si>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</si>
  <si>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</si>
  <si>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</si>
  <si>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</si>
  <si>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</si>
  <si>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</si>
  <si>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</si>
  <si>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</si>
  <si>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</si>
  <si>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</si>
  <si>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</si>
  <si>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</si>
  <si>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</si>
  <si>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</si>
  <si>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</si>
  <si>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</si>
  <si>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</si>
  <si>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</si>
  <si>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</si>
  <si>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</si>
  <si>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</si>
  <si>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</si>
  <si>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</si>
  <si>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</si>
  <si>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</si>
  <si>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</si>
  <si>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</si>
  <si>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</si>
  <si>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</si>
  <si>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</si>
  <si>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</si>
  <si>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</si>
  <si>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</si>
  <si>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</si>
  <si>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</si>
  <si>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</si>
  <si>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</si>
  <si>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</si>
  <si>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</si>
  <si>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</si>
  <si>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</si>
  <si>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</si>
  <si>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</si>
  <si>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</si>
  <si>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</si>
  <si>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</si>
  <si>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</si>
  <si>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</si>
  <si>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</si>
  <si>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</si>
  <si>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</si>
  <si>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</si>
  <si>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</si>
  <si>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</si>
  <si>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</si>
  <si>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</si>
  <si>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</si>
  <si>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</si>
  <si>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</si>
  <si>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</si>
  <si>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</si>
  <si>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</si>
  <si>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</si>
  <si>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</si>
  <si>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</si>
  <si>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</si>
  <si>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</si>
  <si>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</si>
  <si>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</si>
  <si>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</si>
  <si>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</si>
  <si>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</si>
  <si>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</si>
  <si>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</si>
  <si>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</si>
  <si>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</si>
  <si>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</si>
  <si>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</si>
  <si>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</si>
  <si>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</si>
  <si>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</si>
  <si>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</si>
  <si>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</si>
  <si>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</si>
  <si>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</si>
  <si>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</si>
  <si>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</si>
  <si>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</si>
  <si>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</si>
  <si>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</si>
  <si>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</si>
  <si>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</si>
  <si>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</si>
  <si>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</si>
  <si>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</si>
  <si>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</si>
  <si>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</si>
  <si>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</si>
  <si>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</si>
  <si>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</si>
  <si>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</si>
  <si>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</si>
  <si>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</si>
  <si>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</si>
  <si>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</si>
  <si>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</si>
  <si>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</si>
  <si>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</si>
  <si>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</si>
  <si>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</si>
  <si>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</si>
  <si>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</si>
  <si>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</si>
  <si>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</si>
  <si>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</si>
  <si>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</si>
  <si>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</si>
  <si>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</si>
  <si>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</si>
  <si>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</si>
  <si>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</si>
  <si>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</si>
  <si>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</si>
  <si>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</si>
  <si>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</si>
  <si>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</si>
  <si>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</si>
  <si>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</si>
  <si>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</si>
  <si>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</si>
  <si>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</si>
  <si>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</si>
  <si>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</si>
  <si>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</si>
  <si>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</si>
  <si>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</si>
  <si>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</si>
  <si>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</si>
  <si>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</si>
  <si>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</si>
  <si>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</si>
  <si>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</si>
  <si>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</si>
  <si>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</si>
  <si>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</si>
  <si>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</si>
  <si>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</si>
  <si>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</si>
  <si>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</si>
  <si>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</si>
  <si>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</si>
  <si>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</si>
  <si>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</si>
  <si>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</si>
  <si>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</si>
  <si>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</si>
  <si>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</si>
  <si>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</si>
  <si>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</si>
  <si>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</si>
  <si>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</si>
  <si>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</si>
  <si>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</si>
  <si>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</si>
  <si>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</si>
  <si>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</si>
  <si>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</si>
  <si>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</si>
  <si>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</si>
  <si>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</si>
  <si>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</si>
  <si>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</si>
  <si>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</si>
  <si>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</si>
  <si>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</si>
  <si>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</si>
  <si>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</si>
  <si>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</si>
  <si>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</si>
  <si>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</si>
  <si>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</si>
  <si>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</si>
  <si>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</si>
  <si>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</si>
  <si>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</si>
  <si>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</si>
  <si>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</si>
  <si>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</si>
  <si>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</si>
  <si>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</si>
  <si>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</si>
  <si>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</si>
  <si>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</si>
  <si>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</si>
  <si>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</si>
  <si>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</si>
  <si>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</si>
  <si>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</si>
  <si>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</si>
  <si>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</si>
  <si>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</si>
  <si>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</si>
  <si>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</si>
  <si>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</si>
  <si>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</si>
  <si>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</si>
  <si>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</si>
  <si>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</si>
  <si>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</si>
  <si>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</si>
  <si>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</si>
  <si>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</si>
  <si>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</si>
  <si>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</si>
  <si>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</si>
  <si>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</si>
  <si>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</si>
  <si>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</si>
  <si>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</si>
  <si>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</si>
  <si>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</si>
  <si>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</si>
  <si>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</si>
  <si>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</si>
  <si>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</si>
  <si>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</si>
  <si>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</si>
  <si>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</si>
  <si>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</si>
  <si>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</si>
  <si>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</si>
  <si>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</si>
  <si>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</si>
  <si>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</si>
  <si>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</si>
  <si>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</si>
  <si>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</si>
  <si>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</si>
  <si>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</si>
  <si>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</si>
  <si>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</si>
  <si>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</si>
  <si>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</si>
  <si>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</si>
  <si>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</si>
  <si>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</si>
  <si>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</si>
  <si>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</si>
  <si>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</si>
  <si>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</si>
  <si>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</si>
  <si>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</si>
  <si>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</si>
  <si>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</si>
  <si>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</si>
  <si>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</si>
  <si>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</si>
  <si>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</si>
  <si>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</si>
  <si>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</si>
  <si>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</si>
  <si>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</si>
  <si>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</si>
  <si>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</si>
  <si>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</si>
  <si>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</si>
  <si>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</si>
  <si>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</si>
  <si>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</si>
  <si>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</si>
  <si>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</si>
  <si>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</si>
  <si>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</si>
  <si>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</si>
  <si>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</si>
  <si>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</si>
  <si>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</si>
  <si>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</si>
  <si>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</si>
  <si>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</si>
  <si>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</si>
  <si>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</si>
  <si>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</si>
  <si>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</si>
  <si>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</si>
  <si>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</si>
  <si>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</si>
  <si>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</si>
  <si>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</si>
  <si>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</si>
  <si>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</si>
  <si>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</si>
  <si>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</si>
  <si>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</si>
  <si>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</si>
  <si>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</si>
  <si>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</si>
  <si>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</si>
  <si>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</si>
  <si>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</si>
  <si>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</si>
  <si>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</si>
  <si>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</si>
  <si>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</si>
  <si>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</si>
  <si>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</si>
  <si>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</si>
  <si>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</si>
  <si>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</si>
  <si>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</si>
  <si>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</si>
  <si>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</si>
  <si>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</si>
  <si>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</si>
  <si>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</si>
  <si>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</si>
  <si>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</si>
  <si>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</si>
  <si>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</si>
  <si>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</si>
  <si>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</si>
  <si>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</si>
  <si>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</si>
  <si>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</si>
  <si>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</si>
  <si>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</si>
  <si>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</si>
  <si>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</si>
  <si>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</si>
  <si>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</si>
  <si>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</si>
  <si>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</si>
  <si>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</si>
  <si>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</si>
  <si>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</si>
  <si>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</si>
  <si>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</si>
  <si>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</si>
  <si>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</si>
  <si>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</si>
  <si>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</si>
  <si>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</si>
  <si>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</si>
  <si>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</si>
  <si>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</si>
  <si>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</si>
  <si>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</si>
  <si>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</si>
  <si>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</si>
  <si>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</si>
  <si>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</si>
  <si>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</si>
  <si>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</si>
  <si>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</si>
  <si>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</si>
  <si>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</si>
  <si>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</si>
  <si>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</si>
  <si>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</si>
  <si>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</si>
  <si>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</si>
  <si>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</si>
  <si>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</si>
  <si>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</si>
  <si>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</si>
  <si>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</si>
  <si>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</si>
  <si>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</si>
  <si>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</si>
  <si>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</si>
  <si>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</si>
  <si>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</si>
  <si>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</si>
  <si>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</si>
  <si>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</si>
  <si>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</si>
  <si>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</si>
  <si>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</si>
  <si>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</si>
  <si>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</si>
  <si>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</si>
  <si>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</si>
  <si>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</si>
  <si>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</si>
  <si>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</si>
  <si>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</si>
  <si>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</si>
  <si>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</si>
  <si>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</si>
  <si>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</si>
  <si>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</si>
  <si>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</si>
  <si>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</si>
  <si>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</si>
  <si>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</si>
  <si>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</si>
  <si>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</si>
  <si>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</si>
  <si>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</si>
  <si>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</si>
  <si>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</si>
  <si>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</si>
  <si>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</si>
  <si>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</si>
  <si>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</si>
  <si>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</si>
  <si>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</si>
  <si>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</si>
  <si>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</si>
  <si>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</si>
  <si>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</si>
  <si>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</si>
  <si>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</si>
  <si>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</si>
  <si>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</si>
  <si>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</si>
  <si>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</si>
  <si>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</si>
  <si>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</si>
  <si>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</si>
  <si>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</si>
  <si>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</si>
  <si>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</si>
  <si>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</si>
  <si>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</si>
  <si>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</si>
  <si>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</si>
  <si>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</si>
  <si>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</si>
  <si>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</si>
  <si>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</si>
  <si>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</si>
  <si>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</si>
  <si>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</si>
  <si>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</si>
  <si>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</si>
  <si>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</si>
  <si>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</si>
  <si>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</si>
  <si>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</si>
  <si>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</si>
  <si>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</si>
  <si>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</si>
  <si>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</si>
  <si>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</si>
  <si>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</si>
  <si>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</si>
  <si>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</si>
  <si>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</si>
  <si>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</si>
  <si>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</si>
  <si>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</si>
  <si>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</si>
  <si>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</si>
  <si>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</si>
  <si>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</si>
  <si>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</si>
  <si>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</si>
  <si>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</si>
  <si>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</si>
  <si>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</si>
  <si>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</si>
  <si>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</si>
  <si>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</si>
  <si>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</si>
  <si>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</si>
  <si>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</si>
  <si>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</si>
  <si>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</si>
  <si>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</si>
  <si>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</si>
  <si>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</si>
  <si>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</si>
  <si>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</si>
  <si>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</si>
  <si>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</si>
  <si>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</si>
  <si>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</si>
  <si>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</si>
  <si>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</si>
  <si>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</si>
  <si>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</si>
  <si>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</si>
  <si>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</si>
  <si>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</si>
  <si>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</si>
  <si>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</si>
  <si>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</si>
  <si>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</si>
  <si>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</si>
  <si>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</si>
  <si>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</si>
  <si>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</si>
  <si>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</si>
  <si>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</si>
  <si>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</si>
  <si>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</si>
  <si>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</si>
  <si>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</si>
  <si>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</si>
  <si>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</si>
  <si>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</si>
  <si>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</si>
  <si>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</si>
  <si>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</si>
  <si>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</si>
  <si>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</si>
  <si>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</si>
  <si>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</si>
  <si>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</si>
  <si>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</si>
  <si>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</si>
  <si>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</si>
  <si>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</si>
  <si>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</si>
  <si>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</si>
  <si>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</si>
  <si>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</si>
  <si>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</si>
  <si>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</si>
  <si>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</si>
  <si>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</si>
  <si>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</si>
  <si>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</si>
  <si>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</si>
  <si>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</si>
  <si>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</si>
  <si>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</si>
  <si>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</si>
  <si>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</si>
  <si>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</si>
  <si>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</si>
  <si>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</si>
  <si>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</si>
  <si>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</si>
  <si>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</si>
  <si>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</si>
  <si>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</si>
  <si>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</si>
  <si>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</si>
  <si>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</si>
  <si>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</si>
  <si>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</si>
  <si>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</si>
  <si>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</si>
  <si>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</si>
  <si>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</si>
  <si>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</si>
  <si>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</si>
  <si>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</si>
  <si>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</si>
  <si>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</si>
  <si>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</si>
  <si>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</si>
  <si>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</si>
  <si>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</si>
  <si>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</si>
  <si>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</si>
  <si>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</si>
  <si>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</si>
  <si>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</si>
  <si>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</si>
  <si>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</si>
  <si>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</si>
  <si>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</si>
  <si>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</si>
  <si>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</si>
  <si>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</si>
  <si>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</si>
  <si>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</si>
  <si>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</si>
  <si>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</si>
  <si>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</si>
  <si>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</si>
  <si>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</si>
  <si>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</si>
  <si>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</si>
  <si>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</si>
  <si>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</si>
  <si>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</si>
  <si>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</si>
  <si>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</si>
  <si>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</si>
  <si>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</si>
  <si>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</si>
  <si>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</si>
  <si>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</si>
  <si>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</si>
  <si>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</si>
  <si>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</si>
  <si>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</si>
  <si>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</si>
  <si>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</si>
  <si>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</si>
  <si>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</si>
  <si>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</si>
  <si>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</si>
  <si>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</si>
  <si>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</si>
  <si>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</si>
  <si>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</si>
  <si>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</si>
  <si>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</si>
  <si>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</si>
  <si>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</si>
  <si>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</si>
  <si>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</si>
  <si>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</si>
  <si>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</si>
  <si>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</si>
  <si>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</si>
  <si>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</si>
  <si>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</si>
  <si>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</si>
  <si>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</si>
  <si>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</si>
  <si>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</si>
  <si>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</si>
  <si>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</si>
  <si>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</si>
  <si>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</si>
  <si>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</si>
  <si>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</si>
  <si>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</si>
  <si>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</si>
  <si>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</si>
  <si>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</si>
  <si>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</si>
  <si>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</si>
  <si>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</si>
  <si>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</si>
  <si>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</si>
  <si>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</si>
  <si>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</si>
  <si>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</si>
  <si>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</si>
  <si>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</si>
  <si>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</si>
  <si>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</si>
  <si>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</si>
  <si>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</si>
  <si>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</si>
  <si>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</si>
  <si>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</si>
  <si>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</si>
  <si>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</si>
  <si>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</si>
  <si>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</si>
  <si>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</si>
  <si>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</si>
  <si>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</si>
  <si>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</si>
  <si>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</si>
  <si>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</si>
  <si>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</si>
  <si>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</si>
  <si>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</si>
  <si>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</si>
  <si>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</si>
  <si>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</si>
  <si>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</si>
  <si>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</si>
  <si>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</si>
  <si>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</si>
  <si>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</si>
  <si>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</si>
  <si>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</si>
  <si>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</si>
  <si>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</si>
  <si>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</si>
  <si>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</si>
  <si>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</si>
  <si>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</si>
  <si>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</si>
  <si>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</si>
  <si>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</si>
  <si>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</si>
  <si>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</si>
  <si>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</si>
  <si>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</si>
  <si>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</si>
  <si>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</si>
  <si>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</si>
  <si>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</si>
  <si>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</si>
  <si>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</si>
  <si>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</si>
  <si>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</si>
  <si>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</si>
  <si>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</si>
  <si>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</si>
  <si>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</si>
  <si>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</si>
  <si>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</si>
  <si>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</si>
  <si>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</si>
  <si>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</si>
  <si>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</si>
  <si>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</si>
  <si>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</si>
  <si>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</si>
  <si>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</si>
  <si>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</si>
  <si>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</si>
  <si>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</si>
  <si>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</si>
  <si>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</si>
  <si>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</si>
  <si>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</si>
  <si>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</si>
  <si>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</si>
  <si>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</si>
  <si>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</si>
  <si>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</si>
  <si>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</si>
  <si>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</si>
  <si>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</si>
  <si>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</si>
  <si>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</si>
  <si>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</si>
  <si>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</si>
  <si>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</si>
  <si>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</si>
  <si>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</si>
  <si>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</si>
  <si>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</si>
  <si>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</si>
  <si>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</si>
  <si>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</si>
  <si>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</si>
  <si>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</si>
  <si>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</si>
  <si>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</si>
  <si>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</si>
  <si>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</si>
  <si>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</si>
  <si>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</si>
  <si>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</si>
  <si>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</si>
  <si>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</si>
  <si>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</si>
  <si>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</si>
  <si>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</si>
  <si>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</si>
  <si>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</si>
  <si>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</si>
  <si>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</si>
  <si>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</si>
  <si>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</si>
  <si>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</si>
  <si>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</si>
  <si>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</si>
  <si>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</si>
  <si>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</si>
  <si>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</si>
  <si>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</si>
  <si>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</si>
  <si>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</si>
  <si>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</si>
  <si>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</si>
  <si>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</si>
  <si>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</si>
  <si>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</si>
  <si>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</si>
  <si>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</si>
  <si>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</si>
  <si>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</si>
  <si>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</si>
  <si>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</si>
  <si>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</si>
  <si>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</si>
  <si>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</si>
  <si>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</si>
  <si>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</si>
  <si>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</si>
  <si>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</si>
  <si>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</si>
  <si>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</si>
  <si>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</si>
  <si>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</si>
  <si>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</si>
  <si>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</si>
  <si>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</si>
  <si>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</si>
  <si>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</si>
  <si>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</si>
  <si>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</si>
  <si>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</si>
  <si>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</si>
  <si>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</si>
  <si>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</si>
  <si>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</si>
  <si>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</si>
  <si>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</si>
  <si>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</si>
  <si>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</si>
  <si>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</si>
  <si>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</si>
  <si>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</si>
  <si>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</si>
  <si>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</si>
  <si>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</si>
  <si>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</si>
  <si>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</si>
  <si>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</si>
  <si>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</si>
  <si>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</si>
  <si>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</si>
  <si>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</si>
  <si>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</si>
  <si>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</si>
  <si>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</si>
  <si>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</si>
  <si>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</si>
  <si>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</si>
  <si>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</si>
  <si>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</si>
  <si>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</si>
  <si>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</si>
  <si>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</si>
  <si>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</si>
  <si>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</si>
  <si>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</si>
  <si>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</si>
  <si>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</si>
  <si>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</si>
  <si>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</si>
  <si>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</si>
  <si>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</si>
  <si>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</si>
  <si>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</si>
  <si>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</si>
  <si>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</si>
  <si>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</si>
  <si>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</si>
  <si>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</si>
  <si>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</si>
  <si>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</si>
  <si>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</si>
  <si>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</si>
  <si>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</si>
  <si>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</si>
  <si>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</si>
  <si>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</si>
  <si>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</si>
  <si>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</si>
  <si>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</si>
  <si>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</si>
  <si>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</si>
  <si>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</si>
  <si>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</si>
  <si>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</si>
  <si>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</si>
  <si>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</si>
  <si>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</si>
  <si>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</si>
  <si>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</si>
  <si>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</si>
  <si>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</si>
  <si>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</si>
  <si>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</si>
  <si>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</si>
  <si>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</si>
  <si>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</si>
  <si>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</si>
  <si>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</si>
  <si>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</si>
  <si>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</si>
  <si>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</si>
  <si>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</si>
  <si>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</si>
  <si>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</si>
  <si>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</si>
  <si>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</si>
  <si>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</si>
  <si>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</si>
  <si>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</si>
  <si>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</si>
  <si>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</si>
  <si>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</si>
  <si>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</si>
  <si>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</si>
  <si>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</si>
  <si>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</si>
  <si>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</si>
  <si>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</si>
  <si>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</si>
  <si>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</si>
  <si>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</si>
  <si>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</si>
  <si>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</si>
  <si>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</si>
  <si>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</si>
  <si>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</si>
  <si>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</si>
  <si>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</si>
  <si>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</si>
  <si>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</si>
  <si>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</si>
  <si>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</si>
  <si>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</si>
  <si>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</si>
  <si>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</si>
  <si>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</si>
  <si>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</si>
  <si>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</si>
  <si>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</si>
  <si>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</si>
  <si>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</si>
  <si>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</si>
  <si>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</si>
  <si>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</si>
  <si>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</si>
  <si>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</si>
  <si>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</si>
  <si>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</si>
  <si>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</si>
  <si>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</si>
  <si>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</si>
  <si>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</si>
  <si>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</si>
  <si>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</si>
  <si>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</si>
  <si>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</si>
  <si>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</si>
  <si>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</si>
  <si>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</si>
  <si>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</si>
  <si>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</si>
  <si>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</si>
  <si>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</si>
  <si>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</si>
  <si>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</si>
  <si>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</si>
  <si>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</si>
  <si>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</si>
  <si>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</si>
  <si>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</si>
  <si>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</si>
  <si>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</si>
  <si>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</si>
  <si>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</si>
  <si>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</si>
  <si>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</si>
  <si>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</si>
  <si>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</si>
  <si>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</si>
  <si>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</si>
  <si>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</si>
  <si>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</si>
  <si>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</si>
  <si>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</si>
  <si>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</si>
  <si>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</si>
  <si>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</si>
  <si>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</si>
  <si>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</si>
  <si>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</si>
  <si>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</si>
  <si>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</si>
  <si>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</si>
  <si>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</si>
  <si>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</si>
  <si>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</si>
  <si>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</si>
  <si>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</si>
  <si>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</si>
  <si>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</si>
  <si>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</si>
  <si>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</si>
  <si>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</si>
  <si>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</si>
  <si>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</si>
  <si>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</si>
  <si>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</si>
  <si>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</si>
  <si>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</si>
  <si>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</si>
  <si>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</si>
  <si>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</si>
  <si>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</si>
  <si>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</si>
  <si>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</si>
  <si>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</si>
  <si>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</si>
  <si>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</si>
  <si>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</si>
  <si>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</si>
  <si>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</si>
  <si>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</si>
  <si>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</si>
  <si>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</si>
  <si>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</si>
  <si>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</si>
  <si>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</si>
  <si>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</si>
  <si>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</si>
  <si>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</si>
  <si>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</si>
  <si>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</si>
  <si>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</si>
  <si>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</si>
  <si>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</si>
  <si>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</si>
  <si>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</si>
  <si>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</si>
  <si>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</si>
  <si>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</si>
  <si>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</si>
  <si>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</si>
  <si>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</si>
  <si>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</si>
  <si>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</si>
  <si>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</si>
  <si>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</si>
  <si>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</si>
  <si>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</si>
  <si>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</si>
  <si>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</si>
  <si>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</si>
  <si>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</si>
  <si>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</si>
  <si>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</si>
  <si>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</si>
  <si>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</si>
  <si>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</si>
  <si>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</si>
  <si>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</si>
  <si>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</si>
  <si>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</si>
  <si>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</si>
  <si>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</si>
  <si>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</si>
  <si>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</si>
  <si>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</si>
  <si>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</si>
  <si>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</si>
  <si>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</si>
  <si>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</si>
  <si>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</si>
  <si>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</si>
  <si>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</si>
  <si>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</si>
  <si>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</si>
  <si>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</si>
  <si>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</si>
  <si>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</si>
  <si>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</si>
  <si>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</si>
  <si>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</si>
  <si>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</si>
  <si>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</si>
  <si>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</si>
  <si>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</si>
  <si>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</si>
  <si>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</si>
  <si>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</si>
  <si>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</si>
  <si>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</si>
  <si>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</si>
  <si>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</si>
  <si>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</si>
  <si>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</si>
  <si>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</si>
  <si>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</si>
  <si>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</si>
  <si>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</si>
  <si>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</si>
  <si>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</si>
  <si>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</si>
  <si>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</si>
  <si>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</si>
  <si>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</si>
  <si>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</si>
  <si>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</si>
  <si>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</si>
  <si>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</si>
  <si>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</si>
  <si>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</si>
  <si>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</si>
  <si>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</si>
  <si>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</si>
  <si>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</si>
  <si>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</si>
  <si>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</si>
  <si>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</si>
  <si>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</si>
  <si>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</si>
  <si>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</si>
  <si>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</si>
  <si>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</si>
  <si>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</si>
  <si>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</si>
  <si>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</si>
  <si>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</si>
  <si>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</si>
  <si>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</si>
  <si>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</si>
  <si>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</si>
  <si>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</si>
  <si>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</si>
  <si>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</si>
  <si>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</si>
  <si>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</si>
  <si>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</si>
  <si>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</si>
  <si>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</si>
  <si>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</si>
  <si>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</si>
  <si>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</si>
  <si>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</si>
  <si>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</si>
  <si>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</si>
  <si>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</si>
  <si>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</si>
  <si>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</si>
  <si>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</si>
  <si>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</si>
  <si>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</si>
  <si>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</si>
  <si>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</si>
  <si>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</si>
  <si>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</si>
  <si>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</si>
  <si>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</si>
  <si>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</si>
  <si>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</si>
  <si>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</si>
  <si>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</si>
  <si>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</si>
  <si>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</si>
  <si>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</si>
  <si>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</si>
  <si>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</si>
  <si>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</si>
  <si>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</si>
  <si>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</si>
  <si>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</si>
  <si>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</si>
  <si>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</si>
  <si>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</si>
  <si>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</si>
  <si>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</si>
  <si>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</si>
  <si>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</si>
  <si>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</si>
  <si>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</si>
  <si>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</si>
  <si>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</si>
  <si>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</si>
  <si>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</si>
  <si>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</si>
  <si>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</si>
  <si>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</si>
  <si>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</si>
  <si>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</si>
  <si>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</si>
  <si>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</si>
  <si>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</si>
  <si>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</si>
  <si>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</si>
  <si>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</si>
  <si>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</si>
  <si>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</si>
  <si>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</si>
  <si>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</si>
  <si>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</si>
  <si>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</si>
  <si>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</si>
  <si>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</si>
  <si>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</si>
  <si>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</si>
  <si>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</si>
  <si>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</si>
  <si>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</si>
  <si>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</si>
  <si>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</si>
  <si>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</si>
  <si>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</si>
  <si>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</si>
  <si>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</si>
  <si>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</si>
  <si>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</si>
  <si>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</si>
  <si>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</si>
  <si>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</si>
  <si>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</si>
  <si>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</si>
  <si>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</si>
  <si>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</si>
  <si>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</si>
  <si>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</si>
  <si>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</si>
  <si>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</si>
  <si>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</si>
  <si>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</si>
  <si>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</si>
  <si>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</si>
  <si>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</si>
  <si>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</si>
  <si>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</si>
  <si>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</si>
  <si>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</si>
  <si>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</si>
  <si>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</si>
  <si>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</si>
  <si>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</si>
  <si>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</si>
  <si>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</si>
  <si>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</si>
  <si>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</si>
  <si>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</si>
  <si>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</si>
  <si>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</si>
  <si>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</si>
  <si>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</si>
  <si>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</si>
  <si>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</si>
  <si>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</si>
  <si>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</si>
  <si>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</si>
  <si>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</si>
  <si>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</si>
  <si>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</si>
  <si>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</si>
  <si>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</si>
  <si>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</si>
  <si>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</si>
  <si>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</si>
  <si>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</si>
  <si>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</si>
  <si>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</si>
  <si>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</si>
  <si>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</si>
  <si>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</si>
  <si>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</si>
  <si>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</si>
  <si>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</si>
  <si>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</si>
  <si>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</si>
  <si>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</si>
  <si>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</si>
  <si>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</si>
  <si>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</si>
  <si>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</si>
  <si>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</si>
  <si>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</si>
  <si>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</si>
  <si>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</si>
  <si>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</si>
  <si>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</si>
  <si>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</si>
  <si>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</si>
  <si>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</si>
  <si>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</si>
  <si>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</si>
  <si>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</si>
  <si>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</si>
  <si>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</si>
  <si>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</si>
  <si>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</si>
  <si>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</si>
  <si>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</si>
  <si>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</si>
  <si>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</si>
  <si>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</si>
  <si>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</si>
  <si>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</si>
  <si>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</si>
  <si>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</si>
  <si>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</si>
  <si>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</si>
  <si>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</si>
  <si>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</si>
  <si>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</si>
  <si>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</si>
  <si>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</si>
  <si>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</si>
  <si>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</si>
  <si>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</si>
  <si>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</si>
  <si>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</si>
  <si>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</si>
  <si>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</si>
  <si>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</si>
  <si>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</si>
  <si>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</si>
  <si>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</si>
  <si>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</si>
  <si>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</si>
  <si>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</si>
  <si>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</si>
  <si>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</si>
  <si>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</si>
  <si>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</si>
  <si>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</si>
  <si>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</si>
  <si>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</si>
  <si>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</si>
  <si>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</si>
  <si>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</si>
  <si>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</si>
  <si>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</si>
  <si>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</si>
  <si>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</si>
  <si>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</si>
  <si>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</si>
  <si>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</si>
  <si>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</si>
  <si>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</si>
  <si>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</si>
  <si>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</si>
  <si>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</si>
  <si>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</si>
  <si>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</si>
  <si>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</si>
  <si>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</si>
  <si>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</si>
  <si>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</si>
  <si>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</si>
  <si>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</si>
  <si>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</si>
  <si>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</si>
  <si>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</si>
  <si>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</si>
  <si>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</si>
  <si>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</si>
  <si>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</si>
  <si>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</si>
  <si>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</si>
  <si>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</si>
  <si>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</si>
  <si>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</si>
  <si>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</si>
  <si>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</si>
  <si>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</si>
  <si>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</si>
  <si>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</si>
  <si>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</si>
  <si>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</si>
  <si>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</si>
  <si>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</si>
  <si>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</si>
  <si>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</si>
  <si>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</si>
  <si>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</si>
  <si>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</si>
  <si>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</si>
  <si>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</si>
  <si>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</si>
  <si>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</si>
  <si>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</si>
  <si>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</si>
  <si>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</si>
  <si>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</si>
  <si>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</si>
  <si>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</si>
  <si>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</si>
  <si>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</si>
  <si>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</si>
  <si>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</si>
  <si>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</si>
  <si>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</si>
  <si>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</si>
  <si>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</si>
  <si>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</si>
  <si>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</si>
  <si>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</si>
  <si>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</si>
  <si>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</si>
  <si>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</si>
  <si>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</si>
  <si>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</si>
  <si>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</si>
  <si>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</si>
  <si>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</si>
  <si>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</si>
  <si>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</si>
  <si>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</si>
  <si>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</si>
  <si>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</si>
  <si>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</si>
  <si>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</si>
  <si>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</si>
  <si>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</si>
  <si>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</si>
  <si>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</si>
  <si>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</si>
  <si>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</si>
  <si>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</si>
  <si>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</si>
  <si>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</si>
  <si>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</si>
  <si>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</si>
  <si>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</si>
  <si>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</si>
  <si>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</si>
  <si>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</si>
  <si>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</si>
  <si>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</si>
  <si>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</si>
  <si>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</si>
  <si>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</si>
  <si>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</si>
  <si>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</si>
  <si>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</si>
  <si>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</si>
  <si>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</si>
  <si>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</si>
  <si>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</si>
  <si>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</si>
  <si>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</si>
  <si>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</si>
  <si>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</si>
  <si>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</si>
  <si>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</si>
  <si>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</si>
  <si>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</si>
  <si>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</si>
  <si>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</si>
  <si>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</si>
  <si>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</si>
  <si>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</si>
  <si>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</si>
  <si>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</si>
  <si>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</si>
  <si>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</si>
  <si>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</si>
  <si>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</si>
  <si>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</si>
  <si>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</si>
  <si>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</si>
  <si>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</si>
  <si>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</si>
  <si>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</si>
  <si>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</si>
  <si>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</si>
  <si>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</si>
  <si>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</si>
  <si>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</si>
  <si>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</si>
  <si>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</si>
  <si>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</si>
  <si>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</si>
  <si>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</si>
  <si>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</si>
  <si>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</si>
  <si>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</si>
  <si>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</si>
  <si>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</si>
  <si>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</si>
  <si>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</si>
  <si>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</si>
  <si>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</si>
  <si>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</si>
  <si>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</si>
  <si>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</si>
  <si>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</si>
  <si>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</si>
  <si>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</si>
  <si>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</si>
  <si>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</si>
  <si>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</si>
  <si>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</si>
  <si>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</si>
  <si>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</si>
  <si>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</si>
  <si>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</si>
  <si>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</si>
  <si>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</si>
  <si>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</si>
  <si>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</si>
  <si>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</si>
  <si>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</si>
  <si>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</si>
  <si>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</si>
  <si>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</si>
  <si>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</si>
  <si>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</si>
  <si>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</si>
  <si>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</si>
  <si>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</si>
  <si>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</si>
  <si>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</si>
  <si>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</si>
  <si>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</si>
  <si>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</si>
  <si>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</si>
  <si>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</si>
  <si>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</si>
  <si>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</si>
  <si>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</si>
  <si>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</si>
  <si>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</si>
  <si>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</si>
  <si>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</si>
  <si>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</si>
  <si>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</si>
  <si>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</si>
  <si>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</si>
  <si>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</si>
  <si>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</si>
  <si>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</si>
  <si>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</si>
  <si>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</si>
  <si>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</si>
  <si>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</si>
  <si>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</si>
  <si>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</si>
  <si>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</si>
  <si>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</si>
  <si>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</si>
  <si>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</si>
  <si>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</si>
  <si>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</si>
  <si>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</si>
  <si>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</si>
  <si>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</si>
  <si>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</si>
  <si>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</si>
  <si>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</si>
  <si>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</si>
  <si>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</si>
  <si>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</si>
  <si>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</si>
  <si>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</si>
  <si>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</si>
  <si>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</si>
  <si>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</si>
  <si>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</si>
  <si>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</si>
  <si>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</si>
  <si>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</si>
  <si>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</si>
  <si>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</si>
  <si>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</si>
  <si>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</si>
  <si>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</si>
  <si>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</si>
  <si>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</si>
  <si>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</si>
  <si>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</si>
  <si>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</si>
  <si>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</si>
  <si>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</si>
  <si>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</si>
  <si>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</si>
  <si>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</si>
  <si>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</si>
  <si>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</si>
  <si>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</si>
  <si>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</si>
  <si>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</si>
  <si>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</si>
  <si>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</si>
  <si>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</si>
  <si>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</si>
  <si>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</si>
  <si>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</si>
  <si>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</si>
  <si>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</si>
  <si>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</si>
  <si>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</si>
  <si>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</si>
  <si>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</si>
  <si>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</si>
  <si>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</si>
  <si>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</si>
  <si>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</si>
  <si>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</si>
  <si>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</si>
  <si>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</si>
  <si>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</si>
  <si>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</si>
  <si>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</si>
  <si>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</si>
  <si>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</si>
  <si>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</si>
  <si>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</si>
  <si>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</si>
  <si>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</si>
  <si>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</si>
  <si>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</si>
  <si>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</si>
  <si>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</si>
  <si>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</si>
  <si>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</si>
  <si>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</si>
  <si>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</si>
  <si>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</si>
  <si>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</si>
  <si>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</si>
  <si>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</si>
  <si>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</si>
  <si>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</si>
  <si>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</si>
  <si>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</si>
  <si>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</si>
  <si>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</si>
  <si>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</si>
  <si>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</si>
  <si>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</si>
  <si>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</si>
  <si>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</si>
  <si>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</si>
  <si>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</si>
  <si>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</si>
  <si>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</si>
  <si>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</si>
  <si>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</si>
  <si>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</si>
  <si>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</si>
  <si>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</si>
  <si>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</si>
  <si>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</si>
  <si>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</si>
  <si>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</si>
  <si>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</si>
  <si>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</si>
  <si>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</si>
  <si>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</si>
  <si>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</si>
  <si>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</si>
  <si>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</si>
  <si>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</si>
  <si>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</si>
  <si>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</si>
  <si>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</si>
  <si>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</si>
  <si>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</si>
  <si>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</si>
  <si>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</si>
  <si>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</si>
  <si>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</si>
  <si>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</si>
  <si>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</si>
  <si>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</si>
  <si>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</si>
  <si>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</si>
  <si>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</si>
  <si>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</si>
  <si>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</si>
  <si>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</si>
  <si>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</si>
  <si>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</si>
  <si>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</si>
  <si>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</si>
  <si>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</si>
  <si>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</si>
  <si>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</si>
  <si>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</si>
  <si>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</si>
  <si>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</si>
  <si>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</si>
  <si>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</si>
  <si>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</si>
  <si>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</si>
  <si>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</si>
  <si>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</si>
  <si>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</si>
  <si>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</si>
  <si>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</si>
  <si>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</si>
  <si>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</si>
  <si>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</si>
  <si>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</si>
  <si>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</si>
  <si>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</si>
  <si>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</si>
  <si>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</si>
  <si>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</si>
  <si>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</si>
  <si>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</si>
  <si>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</si>
  <si>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</si>
  <si>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</si>
  <si>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</si>
  <si>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</si>
  <si>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</si>
  <si>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</si>
  <si>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</si>
  <si>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</si>
  <si>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</si>
  <si>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</si>
  <si>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</si>
  <si>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</si>
  <si>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</si>
  <si>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</si>
  <si>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</si>
  <si>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</si>
  <si>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</si>
  <si>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</si>
  <si>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</si>
  <si>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</si>
  <si>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</si>
  <si>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</si>
  <si>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</si>
  <si>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</si>
  <si>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</si>
  <si>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</si>
  <si>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</si>
  <si>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</si>
  <si>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</si>
  <si>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</si>
  <si>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</si>
  <si>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</si>
  <si>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</si>
  <si>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</si>
  <si>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</si>
  <si>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</si>
  <si>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</si>
  <si>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</si>
  <si>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</si>
  <si>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</si>
  <si>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</si>
  <si>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</si>
  <si>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</si>
  <si>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</si>
  <si>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</si>
  <si>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</si>
  <si>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</si>
  <si>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</si>
  <si>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</si>
  <si>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</si>
  <si>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</si>
  <si>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</si>
  <si>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</si>
  <si>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</si>
  <si>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</si>
  <si>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</si>
  <si>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</si>
  <si>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</si>
  <si>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</si>
  <si>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</si>
  <si>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</si>
  <si>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</si>
  <si>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</si>
  <si>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</si>
  <si>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</si>
  <si>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</si>
  <si>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</si>
  <si>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</si>
  <si>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</si>
  <si>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</si>
  <si>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</si>
  <si>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</si>
  <si>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</si>
  <si>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</si>
  <si>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</si>
  <si>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</si>
  <si>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</si>
  <si>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</si>
  <si>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</si>
  <si>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</si>
  <si>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</si>
  <si>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</si>
  <si>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</si>
  <si>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</si>
  <si>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</si>
  <si>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</si>
  <si>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</si>
  <si>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</si>
  <si>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</si>
  <si>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</si>
  <si>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</si>
  <si>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</si>
  <si>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</si>
  <si>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</si>
  <si>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</si>
  <si>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</si>
  <si>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</si>
  <si>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</si>
  <si>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</si>
  <si>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</si>
  <si>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</si>
  <si>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</si>
  <si>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</si>
  <si>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</si>
  <si>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</si>
  <si>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</si>
  <si>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</si>
  <si>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</si>
  <si>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</si>
  <si>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</si>
  <si>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</si>
  <si>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</si>
  <si>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</si>
  <si>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</si>
  <si>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</si>
  <si>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</si>
  <si>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</si>
  <si>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</si>
  <si>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</si>
  <si>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</si>
  <si>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</si>
  <si>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</si>
  <si>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</si>
  <si>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</si>
  <si>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</si>
  <si>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</si>
  <si>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</si>
  <si>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</si>
  <si>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</si>
  <si>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</si>
  <si>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</si>
  <si>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</si>
  <si>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</si>
  <si>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</si>
  <si>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</si>
  <si>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</si>
  <si>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</si>
  <si>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</si>
  <si>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</si>
  <si>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</si>
  <si>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</si>
  <si>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</si>
  <si>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</si>
  <si>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</si>
  <si>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</si>
  <si>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</si>
  <si>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</si>
  <si>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</si>
  <si>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</si>
  <si>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</si>
  <si>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</si>
  <si>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</si>
  <si>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</si>
  <si>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</si>
  <si>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</si>
  <si>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</si>
  <si>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</si>
  <si>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</si>
  <si>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</si>
  <si>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</si>
  <si>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</si>
  <si>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</si>
  <si>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</si>
  <si>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</si>
  <si>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</si>
  <si>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</si>
  <si>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</si>
  <si>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</si>
  <si>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</si>
  <si>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</si>
  <si>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</si>
  <si>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</si>
  <si>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</si>
  <si>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</si>
  <si>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</si>
  <si>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</si>
  <si>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</si>
  <si>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</si>
  <si>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</si>
  <si>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</si>
  <si>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</si>
  <si>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</si>
  <si>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</si>
  <si>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</si>
  <si>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</si>
  <si>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</si>
  <si>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</si>
  <si>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</si>
  <si>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</si>
  <si>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</si>
  <si>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</si>
  <si>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</si>
  <si>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</si>
  <si>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</si>
  <si>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</si>
  <si>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</si>
  <si>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</si>
  <si>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</si>
  <si>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</si>
  <si>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</si>
  <si>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</si>
  <si>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</si>
  <si>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</si>
  <si>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</si>
  <si>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</si>
  <si>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</si>
  <si>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</si>
  <si>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</si>
  <si>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</si>
  <si>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</si>
  <si>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</si>
  <si>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</si>
  <si>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</si>
  <si>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</si>
  <si>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</si>
  <si>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</si>
  <si>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</si>
  <si>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</si>
  <si>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</si>
  <si>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</si>
  <si>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</si>
  <si>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</si>
  <si>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</si>
  <si>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</si>
  <si>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</si>
  <si>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</si>
  <si>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</si>
  <si>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</si>
  <si>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</si>
  <si>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</si>
  <si>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</si>
  <si>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</si>
  <si>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</si>
  <si>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</si>
  <si>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</si>
  <si>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</si>
  <si>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</si>
  <si>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</si>
  <si>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</si>
  <si>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</si>
  <si>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</si>
  <si>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</si>
  <si>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</si>
  <si>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</si>
  <si>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</si>
  <si>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</si>
  <si>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</si>
  <si>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</si>
  <si>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</si>
  <si>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</si>
  <si>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</si>
  <si>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</si>
  <si>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</si>
  <si>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</si>
  <si>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</si>
  <si>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</si>
  <si>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</si>
  <si>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</si>
  <si>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</si>
  <si>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</si>
  <si>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</si>
  <si>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</si>
  <si>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</si>
  <si>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</si>
  <si>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</si>
  <si>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</si>
  <si>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</si>
  <si>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</si>
  <si>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</si>
  <si>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</si>
  <si>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</si>
  <si>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</si>
  <si>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</si>
  <si>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</si>
  <si>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</si>
  <si>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</si>
  <si>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</si>
  <si>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</si>
  <si>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</si>
  <si>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</si>
  <si>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</si>
  <si>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</si>
  <si>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</si>
  <si>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</si>
  <si>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</si>
  <si>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</si>
  <si>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</si>
  <si>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</si>
  <si>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</si>
  <si>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</si>
  <si>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</si>
  <si>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</si>
  <si>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</si>
  <si>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</si>
  <si>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</si>
  <si>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</si>
  <si>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</si>
  <si>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</si>
  <si>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</si>
  <si>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</si>
  <si>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</si>
  <si>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</si>
  <si>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</si>
  <si>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</si>
  <si>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</si>
  <si>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</si>
  <si>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</si>
  <si>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</si>
  <si>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</si>
  <si>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</si>
  <si>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</si>
  <si>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</si>
  <si>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</si>
  <si>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</si>
  <si>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</si>
  <si>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</si>
  <si>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</si>
  <si>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</si>
  <si>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</si>
  <si>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</si>
  <si>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</si>
  <si>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</si>
  <si>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</si>
  <si>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</si>
  <si>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</si>
  <si>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</si>
  <si>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</si>
  <si>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</si>
  <si>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</si>
  <si>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</si>
  <si>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</si>
  <si>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</si>
  <si>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</si>
  <si>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</si>
  <si>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</si>
  <si>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</si>
  <si>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</si>
  <si>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</si>
  <si>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</si>
  <si>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</si>
  <si>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</si>
  <si>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</si>
  <si>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</si>
  <si>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</si>
  <si>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</si>
  <si>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</si>
  <si>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</si>
  <si>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</si>
  <si>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</si>
  <si>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</si>
  <si>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</si>
  <si>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</si>
  <si>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</si>
  <si>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</si>
  <si>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</si>
  <si>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</si>
  <si>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</si>
  <si>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</si>
  <si>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</si>
  <si>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</si>
  <si>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</si>
  <si>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</si>
  <si>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</si>
  <si>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</si>
  <si>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</si>
  <si>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</si>
  <si>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</si>
  <si>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</si>
  <si>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</si>
  <si>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</si>
  <si>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</si>
  <si>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</si>
  <si>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</si>
  <si>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</si>
  <si>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</si>
  <si>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</si>
  <si>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</si>
  <si>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</si>
  <si>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</si>
  <si>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</si>
  <si>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</si>
  <si>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</si>
  <si>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</si>
  <si>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</si>
  <si>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</si>
  <si>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</si>
  <si>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</si>
  <si>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</si>
  <si>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</si>
  <si>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</si>
  <si>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</si>
  <si>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</si>
  <si>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</si>
  <si>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</si>
  <si>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</si>
  <si>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</si>
  <si>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</si>
  <si>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</si>
  <si>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</si>
  <si>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</si>
  <si>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</si>
  <si>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</si>
  <si>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</si>
  <si>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</si>
  <si>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</si>
  <si>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</si>
  <si>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</si>
  <si>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</si>
  <si>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</si>
  <si>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</si>
  <si>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</si>
  <si>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</si>
  <si>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</si>
  <si>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</si>
  <si>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</si>
  <si>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</si>
  <si>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</si>
  <si>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</si>
  <si>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</si>
  <si>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</si>
  <si>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</si>
  <si>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</si>
  <si>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</si>
  <si>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</si>
  <si>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</si>
  <si>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</si>
  <si>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</si>
  <si>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</si>
  <si>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</si>
  <si>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</si>
  <si>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</si>
  <si>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</si>
  <si>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</si>
  <si>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</si>
  <si>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</si>
  <si>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</si>
  <si>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</si>
  <si>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</si>
  <si>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</si>
  <si>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</si>
  <si>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</si>
  <si>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</si>
  <si>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</si>
  <si>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</si>
  <si>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</si>
  <si>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</si>
  <si>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</si>
  <si>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</si>
  <si>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</si>
  <si>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</si>
  <si>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</si>
  <si>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</si>
  <si>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</si>
  <si>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</si>
  <si>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</si>
  <si>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</si>
  <si>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</si>
  <si>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</si>
  <si>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</si>
  <si>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</si>
  <si>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</si>
  <si>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</si>
  <si>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</si>
  <si>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</si>
  <si>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</si>
  <si>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</si>
  <si>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</si>
  <si>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</si>
  <si>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</si>
  <si>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</si>
  <si>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</si>
  <si>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</si>
  <si>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</si>
  <si>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</si>
  <si>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</si>
  <si>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</si>
  <si>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</si>
  <si>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</si>
  <si>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</si>
  <si>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</si>
  <si>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</si>
  <si>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</si>
  <si>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</si>
  <si>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</si>
  <si>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</si>
  <si>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</si>
  <si>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</si>
  <si>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</si>
  <si>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</si>
  <si>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</si>
  <si>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</si>
  <si>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</si>
  <si>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</si>
  <si>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</si>
  <si>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</si>
  <si>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</si>
  <si>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</si>
  <si>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</si>
  <si>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</si>
  <si>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</si>
  <si>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</si>
  <si>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</si>
  <si>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</si>
  <si>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</si>
  <si>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</si>
  <si>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</si>
  <si>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</si>
  <si>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</si>
  <si>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</si>
  <si>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</si>
  <si>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</si>
  <si>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</si>
  <si>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</si>
  <si>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</si>
  <si>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</si>
  <si>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</si>
  <si>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</si>
  <si>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</si>
  <si>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</si>
  <si>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</si>
  <si>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</si>
  <si>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</si>
  <si>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</si>
  <si>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</si>
  <si>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</si>
  <si>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</si>
  <si>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</si>
  <si>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</si>
  <si>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</si>
  <si>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</si>
  <si>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</si>
  <si>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</si>
  <si>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</si>
  <si>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</si>
  <si>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</si>
  <si>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</si>
  <si>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</si>
  <si>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</si>
  <si>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</si>
  <si>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</si>
  <si>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</si>
  <si>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</si>
  <si>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</si>
  <si>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</si>
  <si>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</si>
  <si>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</si>
  <si>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</si>
  <si>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</si>
  <si>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</si>
  <si>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</si>
  <si>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</si>
  <si>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</si>
  <si>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</si>
  <si>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</si>
  <si>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</si>
  <si>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</si>
  <si>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</si>
  <si>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</si>
  <si>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</si>
  <si>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</si>
  <si>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</si>
  <si>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</si>
  <si>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</si>
  <si>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</si>
  <si>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</si>
  <si>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</si>
  <si>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</si>
  <si>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</si>
  <si>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</si>
  <si>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</si>
  <si>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</si>
  <si>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</si>
  <si>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</si>
  <si>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</si>
  <si>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</si>
  <si>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</si>
  <si>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</si>
  <si>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</si>
  <si>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</si>
  <si>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</si>
  <si>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</si>
  <si>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</si>
  <si>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</si>
  <si>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</si>
  <si>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</si>
  <si>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</si>
  <si>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</si>
  <si>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</si>
  <si>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</si>
  <si>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</si>
  <si>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</si>
  <si>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</si>
  <si>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</si>
  <si>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</si>
  <si>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</si>
  <si>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</si>
  <si>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</si>
  <si>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</si>
  <si>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</si>
  <si>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</si>
  <si>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</si>
  <si>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</si>
  <si>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</si>
  <si>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</si>
  <si>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</si>
  <si>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</si>
  <si>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</si>
  <si>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</si>
  <si>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</si>
  <si>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</si>
  <si>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</si>
  <si>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</si>
  <si>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</si>
  <si>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</si>
  <si>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</si>
  <si>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</si>
  <si>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</si>
  <si>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</si>
  <si>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</si>
  <si>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</si>
  <si>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</si>
  <si>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</si>
  <si>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</si>
  <si>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</si>
  <si>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</si>
  <si>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</si>
  <si>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</si>
  <si>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</si>
  <si>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</si>
  <si>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</si>
  <si>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</si>
  <si>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</si>
  <si>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</si>
  <si>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</si>
  <si>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</si>
  <si>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</si>
  <si>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</si>
  <si>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</si>
  <si>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</si>
  <si>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</si>
  <si>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</si>
  <si>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</si>
  <si>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</si>
  <si>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</si>
  <si>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</si>
  <si>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</si>
  <si>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</si>
  <si>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</si>
  <si>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</si>
  <si>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</si>
  <si>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</si>
  <si>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</si>
  <si>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</si>
  <si>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</si>
  <si>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</si>
  <si>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</si>
  <si>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</si>
  <si>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</si>
  <si>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</si>
  <si>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</si>
  <si>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</si>
  <si>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</si>
  <si>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</si>
  <si>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</si>
  <si>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</si>
  <si>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</si>
  <si>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</si>
  <si>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</si>
  <si>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</si>
  <si>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</si>
  <si>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</si>
  <si>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</si>
  <si>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</si>
  <si>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</si>
  <si>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</si>
  <si>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</si>
  <si>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</si>
  <si>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</si>
  <si>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</si>
  <si>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</si>
  <si>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</si>
  <si>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</si>
  <si>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</si>
  <si>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</si>
  <si>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</si>
  <si>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</si>
  <si>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</si>
  <si>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</si>
  <si>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</si>
  <si>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</si>
  <si>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</si>
  <si>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</si>
  <si>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</si>
  <si>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</si>
  <si>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</si>
  <si>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</si>
  <si>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</si>
  <si>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</si>
  <si>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</si>
  <si>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</si>
  <si>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</si>
  <si>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</si>
  <si>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</si>
  <si>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</si>
  <si>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</si>
  <si>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</si>
  <si>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</si>
  <si>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</si>
  <si>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</si>
  <si>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</si>
  <si>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</si>
  <si>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</si>
  <si>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</si>
  <si>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</si>
  <si>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</si>
  <si>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</si>
  <si>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</si>
  <si>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</si>
  <si>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</si>
  <si>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</si>
  <si>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</si>
  <si>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</si>
  <si>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</si>
  <si>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</si>
  <si>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</si>
  <si>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</si>
  <si>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</si>
  <si>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</si>
  <si>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</si>
  <si>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</si>
  <si>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</si>
  <si>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</si>
  <si>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</si>
  <si>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</si>
  <si>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</si>
  <si>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</si>
  <si>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</si>
  <si>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</si>
  <si>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</si>
  <si>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</si>
  <si>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</si>
  <si>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</si>
  <si>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</si>
  <si>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</si>
  <si>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</si>
  <si>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</si>
  <si>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</si>
  <si>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</si>
  <si>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</si>
  <si>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</si>
  <si>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</si>
  <si>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</si>
  <si>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</si>
  <si>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</si>
  <si>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</si>
  <si>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</si>
  <si>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</si>
  <si>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</si>
  <si>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</si>
  <si>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</si>
  <si>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</si>
  <si>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</si>
  <si>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</si>
  <si>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</si>
  <si>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</si>
  <si>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</si>
  <si>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</si>
  <si>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</si>
  <si>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</si>
  <si>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</si>
  <si>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</si>
  <si>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</si>
  <si>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</si>
  <si>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</si>
  <si>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</si>
  <si>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</si>
  <si>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</si>
  <si>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</si>
  <si>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</si>
  <si>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</si>
  <si>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</si>
  <si>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</si>
  <si>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</si>
  <si>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</si>
  <si>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</si>
  <si>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</si>
  <si>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</si>
  <si>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</si>
  <si>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</si>
  <si>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</si>
  <si>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</si>
  <si>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</si>
  <si>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</si>
  <si>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</si>
  <si>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</si>
  <si>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</si>
  <si>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</si>
  <si>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</si>
  <si>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</si>
  <si>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</si>
  <si>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</si>
  <si>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</si>
  <si>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</si>
  <si>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</si>
  <si>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</si>
  <si>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</si>
  <si>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</si>
  <si>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</si>
  <si>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</si>
  <si>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</si>
  <si>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</si>
  <si>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</si>
  <si>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</si>
  <si>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</si>
  <si>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</si>
  <si>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</si>
  <si>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</si>
  <si>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</si>
  <si>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</si>
  <si>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</si>
  <si>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</si>
  <si>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</si>
  <si>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</si>
  <si>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</si>
  <si>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</si>
  <si>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</si>
  <si>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</si>
  <si>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</si>
  <si>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</si>
  <si>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</si>
  <si>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</si>
  <si>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</si>
  <si>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</si>
  <si>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</si>
  <si>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</si>
  <si>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</si>
  <si>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</si>
  <si>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</si>
  <si>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</si>
  <si>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</si>
  <si>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</si>
  <si>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</si>
  <si>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</si>
  <si>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</si>
  <si>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</si>
  <si>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</si>
  <si>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</si>
  <si>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</si>
  <si>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</si>
  <si>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</si>
  <si>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</si>
  <si>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</si>
  <si>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</si>
  <si>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</si>
  <si>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</si>
  <si>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</si>
  <si>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</si>
  <si>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</si>
  <si>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</si>
  <si>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</si>
  <si>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</si>
  <si>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</si>
  <si>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</si>
  <si>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</si>
  <si>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</si>
  <si>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</si>
  <si>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</si>
  <si>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</si>
  <si>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</si>
  <si>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</si>
  <si>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</si>
  <si>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</si>
  <si>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</si>
  <si>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</si>
  <si>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</si>
  <si>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</si>
  <si>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</si>
  <si>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</si>
  <si>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</si>
  <si>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</si>
  <si>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</si>
  <si>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</si>
  <si>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</si>
  <si>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</si>
  <si>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</si>
  <si>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</si>
  <si>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</si>
  <si>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</si>
  <si>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</si>
  <si>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</si>
  <si>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</si>
  <si>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</si>
  <si>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</si>
  <si>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</si>
  <si>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</si>
  <si>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</si>
  <si>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</si>
  <si>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</si>
  <si>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</si>
  <si>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</si>
  <si>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</si>
  <si>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</si>
  <si>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</si>
  <si>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</si>
  <si>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</si>
  <si>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</si>
  <si>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</si>
  <si>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</si>
  <si>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</si>
  <si>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</si>
  <si>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</si>
  <si>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</si>
  <si>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</si>
  <si>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</si>
  <si>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</si>
  <si>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</si>
  <si>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</si>
  <si>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</si>
  <si>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</si>
  <si>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</si>
  <si>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</si>
  <si>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</si>
  <si>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</si>
  <si>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</si>
  <si>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</si>
  <si>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</si>
  <si>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</si>
  <si>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</si>
  <si>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</si>
  <si>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</si>
  <si>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</si>
  <si>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</si>
  <si>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</si>
  <si>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</si>
  <si>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</si>
  <si>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</si>
  <si>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</si>
  <si>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</si>
  <si>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</si>
  <si>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</si>
  <si>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</si>
  <si>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</si>
  <si>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</si>
  <si>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</si>
  <si>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</si>
  <si>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</si>
  <si>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</si>
  <si>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</si>
  <si>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</si>
  <si>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</si>
  <si>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</si>
  <si>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</si>
  <si>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</si>
  <si>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</si>
  <si>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</si>
  <si>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</si>
  <si>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</si>
  <si>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</si>
  <si>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</si>
  <si>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</si>
  <si>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</si>
  <si>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</si>
  <si>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</si>
  <si>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</si>
  <si>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</si>
  <si>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</si>
  <si>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</si>
  <si>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</si>
  <si>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</si>
  <si>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</si>
  <si>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</si>
  <si>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</si>
  <si>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</si>
  <si>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</si>
  <si>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</si>
  <si>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</si>
  <si>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</si>
  <si>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</si>
  <si>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</si>
  <si>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</si>
  <si>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</si>
  <si>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</si>
  <si>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</si>
  <si>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</si>
  <si>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</si>
  <si>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</si>
  <si>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</si>
  <si>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</si>
  <si>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</si>
  <si>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</si>
  <si>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</si>
  <si>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</si>
  <si>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</si>
  <si>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</si>
  <si>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</si>
  <si>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</si>
  <si>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</si>
  <si>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</si>
  <si>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</si>
  <si>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</si>
  <si>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</si>
  <si>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</si>
  <si>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</si>
  <si>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</si>
  <si>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</si>
  <si>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</si>
  <si>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</si>
  <si>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</si>
  <si>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</si>
  <si>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</si>
  <si>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</si>
  <si>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</si>
  <si>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</si>
  <si>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</si>
  <si>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</si>
  <si>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</si>
  <si>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</si>
  <si>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</si>
  <si>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</si>
  <si>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</si>
  <si>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</si>
  <si>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</si>
  <si>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</si>
  <si>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</si>
  <si>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</si>
  <si>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</si>
  <si>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</si>
  <si>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</si>
  <si>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</si>
  <si>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</si>
  <si>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</si>
  <si>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</si>
  <si>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</si>
  <si>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</si>
  <si>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</si>
  <si>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</si>
  <si>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</si>
  <si>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</si>
  <si>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</si>
  <si>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</si>
  <si>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</si>
  <si>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</si>
  <si>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</si>
  <si>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</si>
  <si>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</si>
  <si>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</si>
  <si>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</si>
  <si>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</si>
  <si>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</si>
  <si>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</si>
  <si>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</si>
  <si>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</si>
  <si>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</si>
  <si>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</si>
  <si>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</si>
  <si>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</si>
  <si>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</si>
  <si>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</si>
  <si>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</si>
  <si>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</si>
  <si>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</si>
  <si>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</si>
  <si>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</si>
  <si>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</si>
  <si>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</si>
  <si>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</si>
  <si>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</si>
  <si>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</si>
  <si>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</si>
  <si>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</si>
  <si>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</si>
  <si>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</si>
  <si>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</si>
  <si>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</si>
  <si>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</si>
  <si>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</si>
  <si>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</si>
  <si>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</si>
  <si>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</si>
  <si>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</si>
  <si>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</si>
  <si>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</si>
  <si>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</si>
  <si>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</si>
  <si>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</si>
  <si>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</si>
  <si>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</si>
  <si>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</si>
  <si>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</si>
  <si>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</si>
  <si>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</si>
  <si>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</si>
  <si>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</si>
  <si>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</si>
  <si>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</si>
  <si>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</si>
  <si>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</si>
  <si>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</si>
  <si>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</si>
  <si>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</si>
  <si>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</si>
  <si>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</si>
  <si>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</si>
  <si>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</si>
  <si>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</si>
  <si>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</si>
  <si>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</si>
  <si>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</si>
  <si>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</si>
  <si>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</si>
  <si>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</si>
  <si>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</si>
  <si>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</si>
  <si>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</si>
  <si>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</si>
  <si>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</si>
  <si>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</si>
  <si>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</si>
  <si>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</si>
  <si>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</si>
  <si>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</si>
  <si>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</si>
  <si>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</si>
  <si>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</si>
  <si>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</si>
  <si>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</si>
  <si>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</si>
  <si>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</si>
  <si>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</si>
  <si>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</si>
  <si>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</si>
  <si>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</si>
  <si>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</si>
  <si>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</si>
  <si>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</si>
  <si>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</si>
  <si>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</si>
  <si>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</si>
  <si>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</si>
  <si>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</si>
  <si>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</si>
  <si>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</si>
  <si>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</si>
  <si>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</si>
  <si>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</si>
  <si>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</si>
  <si>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</si>
  <si>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</si>
  <si>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</si>
  <si>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</si>
  <si>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</si>
  <si>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</si>
  <si>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</si>
  <si>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</si>
  <si>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</si>
  <si>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</si>
  <si>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</si>
  <si>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</si>
  <si>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</si>
  <si>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</si>
  <si>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</si>
  <si>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</si>
  <si>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</si>
  <si>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</si>
  <si>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</si>
  <si>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</si>
  <si>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</si>
  <si>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</si>
  <si>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</si>
  <si>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</si>
  <si>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</si>
  <si>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</si>
  <si>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</si>
  <si>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</si>
  <si>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</si>
  <si>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</si>
  <si>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</si>
  <si>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</si>
  <si>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</si>
  <si>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</si>
  <si>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</si>
  <si>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</si>
  <si>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</si>
  <si>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</si>
  <si>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</si>
  <si>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</si>
  <si>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</si>
  <si>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</si>
  <si>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</si>
  <si>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</si>
  <si>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</si>
  <si>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</si>
  <si>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</si>
  <si>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</si>
  <si>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</si>
  <si>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</si>
  <si>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</si>
  <si>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</si>
  <si>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</si>
  <si>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</si>
  <si>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</si>
  <si>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</si>
  <si>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</si>
  <si>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</si>
  <si>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</si>
  <si>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</si>
  <si>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</si>
  <si>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</si>
  <si>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</si>
  <si>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</si>
  <si>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</si>
  <si>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</si>
  <si>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</si>
  <si>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</si>
  <si>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</si>
  <si>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</si>
  <si>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</si>
  <si>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</si>
  <si>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</si>
  <si>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</si>
  <si>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</si>
  <si>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</si>
  <si>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</si>
  <si>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</si>
  <si>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</si>
  <si>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</si>
  <si>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</si>
  <si>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</si>
  <si>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</si>
  <si>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</si>
  <si>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</si>
  <si>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</si>
  <si>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</si>
  <si>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</si>
  <si>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</si>
  <si>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</si>
  <si>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</si>
  <si>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</si>
  <si>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</si>
  <si>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</si>
  <si>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</si>
  <si>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</si>
  <si>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</si>
  <si>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</si>
  <si>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</si>
  <si>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</si>
  <si>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</si>
  <si>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</si>
  <si>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</si>
  <si>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</si>
  <si>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</si>
  <si>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</si>
  <si>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</si>
  <si>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</si>
  <si>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</si>
  <si>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</si>
  <si>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</si>
  <si>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</si>
  <si>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</si>
  <si>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</si>
  <si>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</si>
  <si>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</si>
  <si>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</si>
  <si>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</si>
  <si>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</si>
  <si>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</si>
  <si>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</si>
  <si>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</si>
  <si>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</si>
  <si>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</si>
  <si>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</si>
  <si>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</si>
  <si>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</si>
  <si>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</si>
  <si>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</si>
  <si>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</si>
  <si>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</si>
  <si>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</si>
  <si>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</si>
  <si>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</si>
  <si>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</si>
  <si>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</si>
  <si>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</si>
  <si>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</si>
  <si>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</si>
  <si>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</si>
  <si>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</si>
  <si>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</si>
  <si>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</si>
  <si>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</si>
  <si>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</si>
  <si>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</si>
  <si>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</si>
  <si>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</si>
  <si>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</si>
  <si>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</si>
  <si>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</si>
  <si>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</si>
  <si>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</si>
  <si>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</si>
  <si>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</si>
  <si>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</si>
  <si>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</si>
  <si>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</si>
  <si>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</si>
  <si>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</si>
  <si>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</si>
  <si>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</si>
  <si>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</si>
  <si>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</si>
  <si>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</si>
  <si>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</si>
  <si>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</si>
  <si>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</si>
  <si>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</si>
  <si>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</si>
  <si>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</si>
  <si>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</si>
  <si>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</si>
  <si>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</si>
  <si>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</si>
  <si>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</si>
  <si>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</si>
  <si>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</si>
  <si>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</si>
  <si>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</si>
  <si>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</si>
  <si>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</si>
  <si>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</si>
  <si>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</si>
  <si>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</si>
  <si>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</si>
  <si>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</si>
  <si>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</si>
  <si>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</si>
  <si>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</si>
  <si>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</si>
  <si>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</si>
  <si>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</si>
  <si>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</si>
  <si>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</si>
  <si>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</si>
  <si>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</si>
  <si>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</si>
  <si>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</si>
  <si>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</si>
  <si>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</si>
  <si>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</si>
  <si>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</si>
  <si>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</si>
  <si>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</si>
  <si>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</si>
  <si>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</si>
  <si>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</si>
  <si>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</si>
  <si>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</si>
  <si>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</si>
  <si>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</si>
  <si>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</si>
  <si>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</si>
  <si>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</si>
  <si>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</si>
  <si>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</si>
  <si>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</si>
  <si>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</si>
  <si>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</si>
  <si>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</si>
  <si>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</si>
  <si>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</si>
  <si>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</si>
  <si>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</si>
  <si>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</si>
  <si>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</si>
  <si>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</si>
  <si>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</si>
  <si>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</si>
  <si>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</si>
  <si>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</si>
  <si>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</si>
  <si>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</si>
  <si>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</si>
  <si>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</si>
  <si>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</si>
  <si>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</si>
  <si>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</si>
  <si>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</si>
  <si>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</si>
  <si>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</si>
  <si>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</si>
  <si>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</si>
  <si>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</si>
  <si>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</si>
  <si>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</si>
  <si>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</si>
  <si>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</si>
  <si>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</si>
  <si>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</si>
  <si>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</si>
  <si>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</si>
  <si>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</si>
  <si>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</si>
  <si>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</si>
  <si>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</si>
  <si>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</si>
  <si>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</si>
  <si>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</si>
  <si>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</si>
  <si>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</si>
  <si>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</si>
  <si>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</si>
  <si>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</si>
  <si>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</si>
  <si>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</si>
  <si>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</si>
  <si>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</si>
  <si>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</si>
  <si>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</si>
  <si>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</si>
  <si>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</si>
  <si>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</si>
  <si>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</si>
  <si>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</si>
  <si>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</si>
  <si>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</si>
  <si>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</si>
  <si>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</si>
  <si>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</si>
  <si>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</si>
  <si>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</si>
  <si>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</si>
  <si>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</si>
  <si>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</si>
  <si>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</si>
  <si>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</si>
  <si>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</si>
  <si>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</si>
  <si>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</si>
  <si>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</si>
  <si>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</si>
  <si>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</si>
  <si>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</si>
  <si>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</si>
  <si>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</si>
  <si>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</si>
  <si>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</si>
  <si>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</si>
  <si>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</si>
  <si>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</si>
  <si>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</si>
  <si>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</si>
  <si>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</si>
  <si>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</si>
  <si>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</si>
  <si>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</si>
  <si>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</si>
  <si>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</si>
  <si>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</si>
  <si>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</si>
  <si>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</si>
  <si>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</si>
  <si>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</si>
  <si>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</si>
  <si>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</si>
  <si>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</si>
  <si>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</si>
  <si>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</si>
  <si>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</si>
  <si>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</si>
  <si>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</si>
  <si>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</si>
  <si>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</si>
  <si>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</si>
  <si>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</si>
  <si>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</si>
  <si>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</si>
  <si>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</si>
  <si>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</si>
  <si>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</si>
  <si>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</si>
  <si>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</si>
  <si>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</si>
  <si>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</si>
  <si>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</si>
  <si>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</si>
  <si>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</si>
  <si>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</si>
  <si>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</si>
  <si>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</si>
  <si>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</si>
  <si>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</si>
  <si>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</si>
  <si>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</si>
  <si>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</si>
  <si>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</si>
  <si>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</si>
  <si>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</si>
  <si>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</si>
  <si>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</si>
  <si>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</si>
  <si>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</si>
  <si>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</si>
  <si>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</si>
  <si>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</si>
  <si>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</si>
  <si>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</si>
  <si>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</si>
  <si>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</si>
  <si>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</si>
  <si>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</si>
  <si>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</si>
  <si>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</si>
  <si>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</si>
  <si>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</si>
  <si>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</si>
  <si>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</si>
  <si>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</si>
  <si>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</si>
  <si>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</si>
  <si>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</si>
  <si>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</si>
  <si>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</si>
  <si>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</si>
  <si>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</si>
  <si>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</si>
  <si>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</si>
  <si>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</si>
  <si>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</si>
  <si>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</si>
  <si>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</si>
  <si>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</si>
  <si>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</si>
  <si>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</si>
  <si>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</si>
  <si>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</si>
  <si>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</si>
  <si>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</si>
  <si>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</si>
  <si>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</si>
  <si>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</si>
  <si>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</si>
  <si>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</si>
  <si>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</si>
  <si>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</si>
  <si>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</si>
  <si>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</si>
  <si>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</si>
  <si>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</si>
  <si>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</si>
  <si>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</si>
  <si>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</si>
  <si>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</si>
  <si>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</si>
  <si>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</si>
  <si>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</si>
  <si>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</si>
  <si>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</si>
  <si>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</si>
  <si>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</si>
  <si>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</si>
  <si>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</si>
  <si>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</si>
  <si>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</si>
  <si>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</si>
  <si>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</si>
  <si>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</si>
  <si>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</si>
  <si>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</si>
  <si>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</si>
  <si>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</si>
  <si>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</si>
  <si>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</si>
  <si>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</si>
  <si>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</si>
  <si>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</si>
  <si>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</si>
  <si>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</si>
  <si>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</si>
  <si>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</si>
  <si>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</si>
  <si>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</si>
  <si>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</si>
  <si>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</si>
  <si>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</si>
  <si>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</si>
  <si>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</si>
  <si>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</si>
  <si>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</si>
  <si>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</si>
  <si>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</si>
  <si>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</si>
  <si>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</si>
  <si>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</si>
  <si>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</si>
  <si>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</si>
  <si>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</si>
  <si>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</si>
  <si>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</si>
  <si>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</si>
  <si>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</si>
  <si>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</si>
  <si>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</si>
  <si>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</si>
  <si>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</si>
  <si>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</si>
  <si>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</si>
  <si>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</si>
  <si>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</si>
  <si>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</si>
  <si>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</si>
  <si>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</si>
  <si>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</si>
  <si>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</si>
  <si>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</si>
  <si>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</si>
  <si>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</si>
  <si>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</si>
  <si>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</si>
  <si>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</si>
  <si>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</si>
  <si>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</si>
  <si>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</si>
  <si>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</si>
  <si>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</si>
  <si>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</si>
  <si>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</si>
  <si>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</si>
  <si>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</si>
  <si>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</si>
  <si>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</si>
  <si>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</si>
  <si>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</si>
  <si>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</si>
  <si>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</si>
  <si>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</si>
  <si>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</si>
  <si>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</si>
  <si>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</si>
  <si>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</si>
  <si>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</si>
  <si>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</si>
  <si>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</si>
  <si>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</si>
  <si>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</si>
  <si>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</si>
  <si>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</si>
  <si>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</si>
  <si>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</si>
  <si>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</si>
  <si>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</si>
  <si>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</si>
  <si>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</si>
  <si>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</si>
  <si>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</si>
  <si>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</si>
  <si>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</si>
  <si>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</si>
  <si>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</si>
  <si>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</si>
  <si>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</si>
  <si>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</si>
  <si>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</si>
  <si>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</si>
  <si>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</si>
  <si>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</si>
  <si>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</si>
  <si>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</si>
  <si>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</si>
  <si>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</si>
  <si>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</si>
  <si>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</si>
  <si>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</si>
  <si>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</si>
  <si>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</si>
  <si>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</si>
  <si>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</si>
  <si>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</si>
  <si>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</si>
  <si>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</si>
  <si>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</si>
  <si>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</si>
  <si>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</si>
  <si>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</si>
  <si>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</si>
  <si>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</si>
  <si>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</si>
  <si>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</si>
  <si>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</si>
  <si>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</si>
  <si>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</si>
  <si>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</si>
  <si>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</si>
  <si>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</si>
  <si>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</si>
  <si>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</si>
  <si>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</si>
  <si>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</si>
  <si>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</si>
  <si>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</si>
  <si>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</si>
  <si>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</si>
  <si>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</si>
  <si>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</si>
  <si>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</si>
  <si>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</si>
  <si>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</si>
  <si>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</si>
  <si>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</si>
  <si>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</si>
  <si>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</si>
  <si>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</si>
  <si>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</si>
  <si>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</si>
  <si>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</si>
  <si>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</si>
  <si>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</si>
  <si>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</si>
  <si>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</si>
  <si>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</si>
  <si>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</si>
  <si>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</si>
  <si>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</si>
  <si>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</si>
  <si>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</si>
  <si>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</si>
  <si>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</si>
  <si>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</si>
  <si>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</si>
  <si>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</si>
  <si>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</si>
  <si>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</si>
  <si>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</si>
  <si>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</si>
  <si>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</si>
  <si>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</si>
  <si>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</si>
  <si>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</si>
  <si>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</si>
  <si>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</si>
  <si>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</si>
  <si>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</si>
  <si>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</si>
  <si>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</si>
  <si>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</si>
  <si>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</si>
  <si>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</si>
  <si>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</si>
  <si>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</si>
  <si>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</si>
  <si>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</si>
  <si>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</si>
  <si>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</si>
  <si>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</si>
  <si>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</si>
  <si>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</si>
  <si>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</si>
  <si>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</si>
  <si>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</si>
  <si>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</si>
  <si>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</si>
  <si>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</si>
  <si>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</si>
  <si>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</si>
  <si>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</si>
  <si>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</si>
  <si>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</si>
  <si>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</si>
  <si>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</si>
  <si>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</si>
  <si>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</si>
  <si>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</si>
  <si>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</si>
  <si>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</si>
  <si>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</si>
  <si>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</si>
  <si>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</si>
  <si>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</si>
  <si>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</si>
  <si>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</si>
  <si>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</si>
  <si>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</si>
  <si>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</si>
  <si>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</si>
  <si>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</si>
  <si>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</si>
  <si>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</si>
  <si>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</si>
  <si>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</si>
  <si>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</si>
  <si>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</si>
  <si>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</si>
  <si>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</si>
  <si>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</si>
  <si>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</si>
  <si>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</si>
  <si>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</si>
  <si>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</si>
  <si>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</si>
  <si>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</si>
  <si>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</si>
  <si>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</si>
  <si>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</si>
  <si>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</si>
  <si>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</si>
  <si>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</si>
  <si>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</si>
  <si>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</si>
  <si>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</si>
  <si>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</si>
  <si>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</si>
  <si>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</si>
  <si>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</si>
  <si>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</si>
  <si>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</si>
  <si>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</si>
  <si>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</si>
  <si>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</si>
  <si>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</si>
  <si>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</si>
  <si>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</si>
  <si>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</si>
  <si>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</si>
  <si>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</si>
  <si>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</si>
  <si>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</si>
  <si>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</si>
  <si>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</si>
  <si>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</si>
  <si>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</si>
  <si>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</si>
  <si>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</si>
  <si>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</si>
  <si>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</si>
  <si>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</si>
  <si>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</si>
  <si>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</si>
  <si>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</si>
  <si>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</si>
  <si>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</si>
  <si>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</si>
  <si>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</si>
  <si>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</si>
  <si>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</si>
  <si>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</si>
  <si>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</si>
  <si>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</si>
  <si>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</si>
  <si>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</si>
  <si>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</si>
  <si>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</si>
  <si>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</si>
  <si>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</si>
  <si>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</si>
  <si>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</si>
  <si>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</si>
  <si>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</si>
  <si>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</si>
  <si>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</si>
  <si>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</si>
  <si>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</si>
  <si>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</si>
  <si>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</si>
  <si>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</si>
  <si>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</si>
  <si>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</si>
  <si>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</si>
  <si>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</si>
  <si>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</si>
  <si>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</si>
  <si>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</si>
  <si>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</si>
  <si>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</si>
  <si>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</si>
  <si>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</si>
  <si>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</si>
  <si>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</si>
  <si>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</si>
  <si>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</si>
  <si>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</si>
  <si>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</si>
  <si>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</si>
  <si>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</si>
  <si>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</si>
  <si>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</si>
  <si>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</si>
  <si>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</si>
  <si>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</si>
  <si>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</si>
  <si>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</si>
  <si>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</si>
  <si>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</si>
  <si>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</si>
  <si>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</si>
  <si>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</si>
  <si>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</si>
  <si>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</si>
  <si>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</si>
  <si>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</si>
  <si>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</si>
  <si>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</si>
  <si>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</si>
  <si>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</si>
  <si>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</si>
  <si>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</si>
  <si>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</si>
  <si>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</si>
  <si>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</si>
  <si>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</si>
  <si>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</si>
  <si>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</si>
  <si>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</si>
  <si>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</si>
  <si>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</si>
  <si>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</si>
  <si>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</si>
  <si>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</si>
  <si>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</si>
  <si>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</si>
  <si>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</si>
  <si>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</si>
  <si>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</si>
  <si>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</si>
  <si>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</si>
  <si>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</si>
  <si>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</si>
  <si>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</si>
  <si>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</si>
  <si>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</si>
  <si>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</si>
  <si>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</si>
  <si>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</si>
  <si>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</si>
  <si>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</si>
  <si>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</si>
  <si>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</si>
  <si>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</si>
  <si>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</si>
  <si>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</si>
  <si>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</si>
  <si>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</si>
  <si>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</si>
  <si>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</si>
  <si>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</si>
  <si>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</si>
  <si>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</si>
  <si>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</si>
  <si>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</si>
  <si>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</si>
  <si>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</si>
  <si>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</si>
  <si>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</si>
  <si>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</si>
  <si>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</si>
  <si>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</si>
  <si>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</si>
  <si>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</si>
  <si>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</si>
  <si>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</si>
  <si>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</si>
  <si>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</si>
  <si>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</si>
  <si>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</si>
  <si>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</si>
  <si>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</si>
  <si>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</si>
  <si>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</si>
  <si>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</si>
  <si>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</si>
  <si>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</si>
  <si>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</si>
  <si>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</si>
  <si>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</si>
  <si>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</si>
  <si>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</si>
  <si>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</si>
  <si>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</si>
  <si>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</si>
  <si>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</si>
  <si>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</si>
  <si>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</si>
  <si>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</si>
  <si>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</si>
  <si>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</si>
  <si>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</si>
  <si>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</si>
  <si>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</si>
  <si>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</si>
  <si>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</si>
  <si>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</si>
  <si>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</si>
  <si>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</si>
  <si>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</si>
  <si>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</si>
  <si>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</si>
  <si>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</si>
  <si>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</si>
  <si>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</si>
  <si>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</si>
  <si>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</si>
  <si>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</si>
  <si>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</si>
  <si>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</si>
  <si>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</si>
  <si>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</si>
  <si>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</si>
  <si>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</si>
  <si>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</si>
  <si>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</si>
  <si>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</si>
  <si>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</si>
  <si>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</si>
  <si>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</si>
  <si>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</si>
  <si>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</si>
  <si>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</si>
  <si>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</si>
  <si>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</si>
  <si>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</si>
  <si>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</si>
  <si>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</si>
  <si>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</si>
  <si>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</si>
  <si>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</si>
  <si>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</si>
  <si>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</si>
  <si>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</si>
  <si>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</si>
  <si>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</si>
  <si>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</si>
  <si>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</si>
  <si>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</si>
  <si>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</si>
  <si>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</si>
  <si>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</si>
  <si>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</si>
  <si>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</si>
  <si>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</si>
  <si>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</si>
  <si>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</si>
  <si>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</si>
  <si>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</si>
  <si>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</si>
  <si>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</si>
  <si>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</si>
  <si>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</si>
  <si>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</si>
  <si>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</si>
  <si>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</si>
  <si>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</si>
  <si>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</si>
  <si>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</si>
  <si>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</si>
  <si>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</si>
  <si>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</si>
  <si>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</si>
  <si>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</si>
  <si>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</si>
  <si>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</si>
  <si>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</si>
  <si>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</si>
  <si>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</si>
  <si>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</si>
  <si>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</si>
  <si>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</si>
  <si>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</si>
  <si>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</si>
  <si>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</si>
  <si>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</si>
  <si>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</si>
  <si>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</si>
  <si>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</si>
  <si>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</si>
  <si>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</si>
  <si>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</si>
  <si>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</si>
  <si>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</si>
  <si>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</si>
  <si>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</si>
  <si>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</si>
  <si>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</si>
  <si>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</si>
  <si>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</si>
  <si>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</si>
  <si>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</si>
  <si>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</si>
  <si>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</si>
  <si>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</si>
  <si>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</si>
  <si>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</si>
  <si>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</si>
  <si>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</si>
  <si>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</si>
  <si>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</si>
  <si>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</si>
  <si>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</si>
  <si>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</si>
  <si>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</si>
  <si>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</si>
  <si>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</si>
  <si>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</si>
  <si>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</si>
  <si>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</si>
  <si>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</si>
  <si>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</si>
  <si>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</si>
  <si>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</si>
  <si>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</si>
  <si>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</si>
  <si>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</si>
  <si>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</si>
  <si>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</si>
  <si>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</si>
  <si>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</si>
  <si>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</si>
  <si>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</si>
  <si>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</si>
  <si>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</si>
  <si>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</si>
  <si>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</si>
  <si>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</si>
  <si>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</si>
  <si>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</si>
  <si>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</si>
  <si>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</si>
  <si>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</si>
  <si>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</si>
  <si>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</si>
  <si>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</si>
  <si>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</si>
  <si>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</si>
  <si>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</si>
  <si>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</si>
  <si>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</si>
  <si>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</si>
  <si>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</si>
  <si>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</si>
  <si>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</si>
  <si>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</si>
  <si>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</si>
  <si>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</si>
  <si>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</si>
  <si>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</si>
  <si>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</si>
  <si>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</si>
  <si>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</si>
  <si>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</si>
  <si>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</si>
  <si>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</si>
  <si>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</si>
  <si>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</si>
  <si>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</si>
  <si>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</si>
  <si>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</si>
  <si>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</si>
  <si>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</si>
  <si>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</si>
  <si>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</si>
  <si>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</si>
  <si>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</si>
  <si>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</si>
  <si>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</si>
  <si>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</si>
  <si>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</si>
  <si>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</si>
  <si>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</si>
  <si>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</si>
  <si>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</si>
  <si>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</si>
  <si>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</si>
  <si>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</si>
  <si>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</si>
  <si>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</si>
  <si>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</si>
  <si>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</si>
  <si>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</si>
  <si>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</si>
  <si>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</si>
  <si>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</si>
  <si>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</si>
  <si>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</si>
  <si>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</si>
  <si>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</si>
  <si>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</si>
  <si>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</si>
  <si>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</si>
  <si>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</si>
  <si>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</si>
  <si>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</si>
  <si>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</si>
  <si>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</si>
  <si>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</si>
  <si>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</si>
  <si>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</si>
  <si>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</si>
  <si>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</si>
  <si>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</si>
  <si>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</si>
  <si>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</si>
  <si>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</si>
  <si>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</si>
  <si>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</si>
  <si>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</si>
  <si>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</si>
  <si>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</si>
  <si>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</si>
  <si>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</si>
  <si>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</si>
  <si>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</si>
  <si>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</si>
  <si>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</si>
  <si>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</si>
  <si>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</si>
  <si>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</si>
  <si>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</si>
  <si>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</si>
  <si>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</si>
  <si>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</si>
  <si>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</si>
  <si>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</si>
  <si>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</si>
  <si>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</si>
  <si>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</si>
  <si>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</si>
  <si>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</si>
  <si>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</si>
  <si>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</si>
  <si>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</si>
  <si>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</si>
  <si>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</si>
  <si>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</si>
  <si>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</si>
  <si>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</si>
  <si>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</si>
  <si>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</si>
  <si>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</si>
  <si>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</si>
  <si>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</si>
  <si>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</si>
  <si>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</si>
  <si>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</si>
  <si>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</si>
  <si>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</si>
  <si>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</si>
  <si>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</si>
  <si>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</si>
  <si>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</si>
  <si>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</si>
  <si>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</si>
  <si>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</si>
  <si>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</si>
  <si>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</si>
  <si>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</si>
  <si>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</si>
  <si>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</si>
  <si>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</si>
  <si>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</si>
  <si>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</si>
  <si>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</si>
  <si>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</si>
  <si>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</si>
  <si>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</si>
  <si>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</si>
  <si>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</si>
  <si>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</si>
  <si>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</si>
  <si>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</si>
  <si>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</si>
  <si>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</si>
  <si>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</si>
  <si>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</si>
  <si>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</si>
  <si>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</si>
  <si>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</si>
  <si>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</si>
  <si>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</si>
  <si>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</si>
  <si>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</si>
  <si>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</si>
  <si>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</si>
  <si>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</si>
  <si>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</si>
  <si>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</si>
  <si>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</si>
  <si>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</si>
  <si>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</si>
  <si>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</si>
  <si>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</si>
  <si>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</si>
  <si>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</si>
  <si>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</si>
  <si>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</si>
  <si>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</si>
  <si>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</si>
  <si>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</si>
  <si>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</si>
  <si>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</si>
  <si>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</si>
  <si>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</si>
  <si>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</si>
  <si>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</si>
  <si>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</si>
  <si>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</si>
  <si>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</si>
  <si>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</si>
  <si>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</si>
  <si>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</si>
  <si>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</si>
  <si>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</si>
  <si>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</si>
  <si>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</si>
  <si>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</si>
  <si>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</si>
  <si>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</si>
  <si>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</si>
  <si>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</si>
  <si>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</si>
  <si>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</si>
  <si>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</si>
  <si>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</si>
  <si>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</si>
  <si>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</si>
  <si>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</si>
  <si>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</si>
  <si>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</si>
  <si>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</si>
  <si>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</si>
  <si>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</si>
  <si>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</si>
  <si>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</si>
  <si>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</si>
  <si>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</si>
  <si>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</si>
  <si>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</si>
  <si>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</si>
  <si>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</si>
  <si>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</si>
  <si>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</si>
  <si>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</si>
  <si>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</si>
  <si>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</si>
  <si>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</si>
  <si>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</si>
  <si>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</si>
  <si>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</si>
  <si>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</si>
  <si>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</si>
  <si>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</si>
  <si>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</si>
  <si>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</si>
  <si>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</si>
  <si>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</si>
  <si>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</si>
  <si>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</si>
  <si>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</si>
  <si>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</si>
  <si>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</si>
  <si>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</si>
  <si>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</si>
  <si>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</si>
  <si>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</si>
  <si>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</si>
  <si>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</si>
  <si>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</si>
  <si>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</si>
  <si>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</si>
  <si>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</si>
  <si>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</si>
  <si>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</si>
  <si>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</si>
  <si>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</si>
  <si>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</si>
  <si>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</si>
  <si>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</si>
  <si>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</si>
  <si>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</si>
  <si>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</si>
  <si>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</si>
  <si>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</si>
  <si>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</si>
  <si>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</si>
  <si>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</si>
  <si>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</si>
  <si>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</si>
  <si>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</si>
  <si>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</si>
  <si>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</si>
  <si>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</si>
  <si>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</si>
  <si>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</si>
  <si>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</si>
  <si>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</si>
  <si>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</si>
  <si>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</si>
  <si>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</si>
  <si>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</si>
  <si>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</si>
  <si>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</si>
  <si>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</si>
  <si>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</si>
  <si>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</si>
  <si>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</si>
  <si>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</si>
  <si>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</si>
  <si>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</si>
  <si>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</si>
  <si>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</si>
  <si>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</si>
  <si>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</si>
  <si>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</si>
  <si>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</si>
  <si>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</si>
  <si>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</si>
  <si>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</si>
  <si>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</si>
  <si>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</si>
  <si>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</si>
  <si>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</si>
  <si>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</si>
  <si>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</si>
  <si>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</si>
  <si>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</si>
  <si>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</si>
  <si>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</si>
  <si>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</si>
  <si>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</si>
  <si>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</si>
  <si>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</si>
  <si>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</si>
  <si>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</si>
  <si>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</si>
  <si>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</si>
  <si>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</si>
  <si>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</si>
  <si>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</si>
  <si>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</si>
  <si>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</si>
  <si>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</si>
  <si>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</si>
  <si>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</si>
  <si>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</si>
  <si>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</si>
  <si>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</si>
  <si>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</si>
  <si>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</si>
  <si>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</si>
  <si>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</si>
  <si>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</si>
  <si>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</si>
  <si>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</si>
  <si>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</si>
  <si>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</si>
  <si>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</si>
  <si>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</si>
  <si>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</si>
  <si>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</si>
  <si>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</si>
  <si>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</si>
  <si>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</si>
  <si>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</si>
  <si>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</si>
  <si>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</si>
  <si>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</si>
  <si>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</si>
  <si>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</si>
  <si>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</si>
  <si>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</si>
  <si>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</si>
  <si>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</si>
  <si>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</si>
  <si>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</si>
  <si>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</si>
  <si>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</si>
  <si>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</si>
  <si>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</si>
  <si>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</si>
  <si>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</si>
  <si>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</si>
  <si>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</si>
  <si>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</si>
  <si>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</si>
  <si>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</si>
  <si>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</si>
  <si>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</si>
  <si>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</si>
  <si>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</si>
  <si>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</si>
  <si>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</si>
  <si>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</si>
  <si>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</si>
  <si>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</si>
  <si>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</si>
  <si>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</si>
  <si>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</si>
  <si>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</si>
  <si>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</si>
  <si>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</si>
  <si>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</si>
  <si>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</si>
  <si>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</si>
  <si>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</si>
  <si>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</si>
  <si>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</si>
  <si>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</si>
  <si>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</si>
  <si>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</si>
  <si>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</si>
  <si>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</si>
  <si>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</si>
  <si>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</si>
  <si>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</si>
  <si>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</si>
  <si>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</si>
  <si>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</si>
  <si>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</si>
  <si>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</si>
  <si>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</si>
  <si>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</si>
  <si>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</si>
  <si>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</si>
  <si>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</si>
  <si>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</si>
  <si>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</si>
  <si>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</si>
  <si>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</si>
  <si>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</si>
  <si>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</si>
  <si>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</si>
  <si>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</si>
  <si>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</si>
  <si>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</si>
  <si>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</si>
  <si>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</si>
  <si>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</si>
  <si>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</si>
  <si>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</si>
  <si>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</si>
  <si>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</si>
  <si>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</si>
  <si>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</si>
  <si>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</si>
  <si>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</si>
  <si>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</si>
  <si>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</si>
  <si>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</si>
  <si>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</si>
  <si>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</si>
  <si>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</si>
  <si>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</si>
  <si>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</si>
  <si>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</si>
  <si>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</si>
  <si>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</si>
  <si>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</si>
  <si>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</si>
  <si>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</si>
  <si>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</si>
  <si>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</si>
  <si>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</si>
  <si>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</si>
  <si>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</si>
  <si>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</si>
  <si>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</si>
  <si>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</si>
  <si>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</si>
  <si>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</si>
  <si>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</si>
  <si>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</si>
  <si>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</si>
  <si>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</si>
  <si>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</si>
  <si>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</si>
  <si>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</si>
  <si>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</si>
  <si>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</si>
  <si>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</si>
  <si>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</si>
  <si>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</si>
  <si>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</si>
  <si>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</si>
  <si>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</si>
  <si>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</si>
  <si>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</si>
  <si>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</si>
  <si>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</si>
  <si>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</si>
  <si>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</si>
  <si>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</si>
  <si>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</si>
  <si>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</si>
  <si>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</si>
  <si>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</si>
  <si>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</si>
  <si>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</si>
  <si>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</si>
  <si>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</si>
  <si>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</si>
  <si>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</si>
  <si>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</si>
  <si>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</si>
  <si>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</si>
  <si>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</si>
  <si>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</si>
  <si>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</si>
  <si>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</si>
  <si>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</si>
  <si>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</si>
  <si>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</si>
  <si>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</si>
  <si>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</si>
  <si>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</si>
  <si>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</si>
  <si>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</si>
  <si>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</si>
  <si>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</si>
  <si>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</si>
  <si>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</si>
  <si>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</si>
  <si>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</si>
  <si>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</si>
  <si>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</si>
  <si>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</si>
  <si>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</si>
  <si>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</si>
  <si>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</si>
  <si>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</si>
  <si>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</si>
  <si>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</si>
  <si>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</si>
  <si>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</si>
  <si>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</si>
  <si>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</si>
  <si>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</si>
  <si>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</si>
  <si>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</si>
  <si>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</si>
  <si>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</si>
  <si>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</si>
  <si>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</si>
  <si>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</si>
  <si>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</si>
  <si>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</si>
  <si>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</si>
  <si>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</si>
  <si>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</si>
  <si>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</si>
  <si>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</si>
  <si>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</si>
  <si>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</si>
  <si>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</si>
  <si>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</si>
  <si>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</si>
  <si>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</si>
  <si>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</si>
  <si>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</si>
  <si>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</si>
  <si>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</si>
  <si>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</si>
  <si>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</si>
  <si>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</si>
  <si>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</si>
  <si>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</si>
  <si>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</si>
  <si>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</si>
  <si>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</si>
  <si>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</si>
  <si>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</si>
  <si>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</si>
  <si>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</si>
  <si>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</si>
  <si>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</si>
  <si>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</si>
  <si>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</si>
  <si>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</si>
  <si>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</si>
  <si>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</si>
  <si>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</si>
  <si>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</si>
  <si>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</si>
  <si>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</si>
  <si>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</si>
  <si>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</si>
  <si>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</si>
  <si>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</si>
  <si>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</si>
  <si>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</si>
  <si>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</si>
  <si>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</si>
  <si>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</si>
  <si>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</si>
  <si>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</si>
  <si>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</si>
  <si>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</si>
  <si>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</si>
  <si>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</si>
  <si>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</si>
  <si>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</si>
  <si>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</si>
  <si>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</si>
  <si>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</si>
  <si>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</si>
  <si>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</si>
  <si>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</si>
  <si>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</si>
  <si>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</si>
  <si>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</si>
  <si>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</si>
  <si>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</si>
  <si>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</si>
  <si>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</si>
  <si>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</si>
  <si>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</si>
  <si>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</si>
  <si>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</si>
  <si>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</si>
  <si>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</si>
  <si>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</si>
  <si>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</si>
  <si>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</si>
  <si>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</si>
  <si>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</si>
  <si>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</si>
  <si>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</si>
  <si>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</si>
  <si>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</si>
  <si>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</si>
  <si>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</si>
  <si>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</si>
  <si>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</si>
  <si>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</si>
  <si>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</si>
  <si>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</si>
  <si>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</si>
  <si>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</si>
  <si>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</si>
  <si>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</si>
  <si>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</si>
  <si>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</si>
  <si>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</si>
  <si>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</si>
  <si>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</si>
  <si>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</si>
  <si>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</si>
  <si>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</si>
  <si>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</si>
  <si>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</si>
  <si>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</si>
  <si>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</si>
  <si>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</si>
  <si>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</si>
  <si>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</si>
  <si>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</si>
  <si>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</si>
  <si>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</si>
  <si>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</si>
  <si>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</si>
  <si>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</si>
  <si>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</si>
  <si>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</si>
  <si>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</si>
  <si>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</si>
  <si>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</si>
  <si>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</si>
  <si>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</si>
  <si>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</si>
  <si>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</si>
  <si>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</si>
  <si>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</si>
  <si>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</si>
  <si>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</si>
  <si>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</si>
  <si>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</si>
  <si>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</si>
  <si>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</si>
  <si>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</si>
  <si>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</si>
  <si>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</si>
  <si>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</si>
  <si>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</si>
  <si>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</si>
  <si>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</si>
  <si>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</si>
  <si>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</si>
  <si>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</si>
  <si>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</si>
  <si>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</si>
  <si>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</si>
  <si>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</si>
  <si>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</si>
  <si>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</si>
  <si>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</si>
  <si>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</si>
  <si>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</si>
  <si>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</si>
  <si>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</si>
  <si>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</si>
  <si>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</si>
  <si>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</si>
  <si>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</si>
  <si>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</si>
  <si>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</si>
  <si>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</si>
  <si>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</si>
  <si>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</si>
  <si>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</si>
  <si>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</si>
  <si>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</si>
  <si>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</si>
  <si>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</si>
  <si>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</si>
  <si>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</si>
  <si>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</si>
  <si>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</si>
  <si>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</si>
  <si>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</si>
  <si>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</si>
  <si>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</si>
  <si>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</si>
  <si>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</si>
  <si>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</si>
  <si>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</si>
  <si>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</si>
  <si>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</si>
  <si>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</si>
  <si>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</si>
  <si>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</si>
  <si>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</si>
  <si>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</si>
  <si>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</si>
  <si>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</si>
  <si>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</si>
  <si>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</si>
  <si>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</si>
  <si>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</si>
  <si>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</si>
  <si>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</si>
  <si>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</si>
  <si>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</si>
  <si>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</si>
  <si>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</si>
  <si>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</si>
  <si>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</si>
  <si>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</si>
  <si>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</si>
  <si>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</si>
  <si>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</si>
  <si>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</si>
  <si>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</si>
  <si>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</si>
  <si>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</si>
  <si>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</si>
  <si>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</si>
  <si>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</si>
  <si>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</si>
  <si>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</si>
  <si>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</si>
  <si>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</si>
  <si>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</si>
  <si>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</si>
  <si>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</si>
  <si>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</si>
  <si>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</si>
  <si>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</si>
  <si>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</si>
  <si>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</si>
  <si>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</si>
  <si>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</si>
  <si>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</si>
  <si>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</si>
  <si>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</si>
  <si>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</si>
  <si>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</si>
  <si>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</si>
  <si>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</si>
  <si>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</si>
  <si>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</si>
  <si>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</si>
  <si>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</si>
  <si>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</si>
  <si>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</si>
  <si>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</si>
  <si>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</si>
  <si>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</si>
  <si>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</si>
  <si>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</si>
  <si>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</si>
  <si>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</si>
  <si>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</si>
  <si>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</si>
  <si>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</si>
  <si>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</si>
  <si>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</si>
  <si>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</si>
  <si>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</si>
  <si>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</si>
  <si>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</si>
  <si>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</si>
  <si>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</si>
  <si>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</si>
  <si>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</si>
  <si>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</si>
  <si>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</si>
  <si>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</si>
  <si>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</si>
  <si>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</si>
  <si>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</si>
  <si>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</si>
  <si>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</si>
  <si>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</si>
  <si>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</si>
  <si>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</si>
  <si>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</si>
  <si>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</si>
  <si>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</si>
  <si>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</si>
  <si>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</si>
  <si>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</si>
  <si>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</si>
  <si>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</si>
  <si>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</si>
  <si>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</si>
  <si>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</si>
  <si>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</si>
  <si>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</si>
  <si>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</si>
  <si>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</si>
  <si>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</si>
  <si>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</si>
  <si>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</si>
  <si>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</si>
  <si>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</si>
  <si>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</si>
  <si>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</si>
  <si>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</si>
  <si>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</si>
  <si>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</si>
  <si>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</si>
  <si>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</si>
  <si>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</si>
  <si>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</si>
  <si>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</si>
  <si>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</si>
  <si>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</si>
  <si>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</si>
  <si>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</si>
  <si>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</si>
  <si>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</si>
  <si>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</si>
  <si>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</si>
  <si>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</si>
  <si>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</si>
  <si>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</si>
  <si>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</si>
  <si>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</si>
  <si>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</si>
  <si>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</si>
  <si>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</si>
  <si>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</si>
  <si>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</si>
  <si>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</si>
  <si>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</si>
  <si>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</si>
  <si>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</si>
  <si>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</si>
  <si>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</si>
  <si>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</si>
  <si>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</si>
  <si>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</si>
  <si>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</si>
  <si>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</si>
  <si>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</si>
  <si>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</si>
  <si>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</si>
  <si>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</si>
  <si>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</si>
  <si>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</si>
  <si>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</si>
  <si>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</si>
  <si>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</si>
  <si>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</si>
  <si>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</si>
  <si>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</si>
  <si>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</si>
  <si>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</si>
  <si>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</si>
  <si>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</si>
  <si>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</si>
  <si>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</si>
  <si>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</si>
  <si>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</si>
  <si>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</si>
  <si>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</si>
  <si>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</si>
  <si>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</si>
  <si>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</si>
  <si>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</si>
  <si>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</si>
  <si>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</si>
  <si>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</si>
  <si>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</si>
  <si>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</si>
  <si>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</si>
  <si>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</si>
  <si>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</si>
  <si>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</si>
  <si>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</si>
  <si>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</si>
  <si>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</si>
  <si>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</si>
  <si>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</si>
  <si>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</si>
  <si>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</si>
  <si>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</si>
  <si>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</si>
  <si>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</si>
  <si>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</si>
  <si>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</si>
  <si>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</si>
  <si>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</si>
  <si>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</si>
  <si>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</si>
  <si>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</si>
  <si>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</si>
  <si>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</si>
  <si>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</si>
  <si>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</si>
  <si>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</si>
  <si>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</si>
  <si>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</si>
  <si>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</si>
  <si>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</si>
  <si>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</si>
  <si>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</si>
  <si>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</si>
  <si>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</si>
  <si>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</si>
  <si>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</si>
  <si>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</si>
  <si>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</si>
  <si>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</si>
  <si>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</si>
  <si>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</si>
  <si>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</si>
  <si>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</si>
  <si>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</si>
  <si>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</si>
  <si>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</si>
  <si>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</si>
  <si>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</si>
  <si>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</si>
  <si>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</si>
  <si>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</si>
  <si>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</si>
  <si>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</si>
  <si>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</si>
  <si>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</si>
  <si>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</si>
  <si>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</si>
  <si>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</si>
  <si>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</si>
  <si>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</si>
  <si>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</si>
  <si>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</si>
  <si>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</si>
  <si>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</si>
  <si>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</si>
  <si>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</si>
  <si>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</si>
  <si>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</si>
  <si>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</si>
  <si>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</si>
  <si>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</si>
  <si>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</si>
  <si>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</si>
  <si>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</si>
  <si>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</si>
  <si>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</si>
  <si>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</si>
  <si>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</si>
  <si>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</si>
  <si>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</si>
  <si>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</si>
  <si>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</si>
  <si>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</si>
  <si>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</si>
  <si>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</si>
  <si>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</si>
  <si>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</si>
  <si>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</si>
  <si>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</si>
  <si>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</si>
  <si>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</si>
  <si>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</si>
  <si>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</si>
  <si>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</si>
  <si>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</si>
  <si>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</si>
  <si>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</si>
  <si>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</si>
  <si>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</si>
  <si>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</si>
  <si>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</si>
  <si>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</si>
  <si>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</si>
  <si>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</si>
  <si>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</si>
  <si>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</si>
  <si>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</si>
  <si>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</si>
  <si>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</si>
  <si>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</si>
  <si>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</si>
  <si>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</si>
  <si>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</si>
  <si>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</si>
  <si>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</si>
  <si>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</si>
  <si>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</si>
  <si>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</si>
  <si>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</si>
  <si>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</si>
  <si>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</si>
  <si>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</si>
  <si>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</si>
  <si>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</si>
  <si>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</si>
  <si>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</si>
  <si>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</si>
  <si>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</si>
  <si>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</si>
  <si>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</si>
  <si>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</si>
  <si>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</si>
  <si>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</si>
  <si>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</si>
  <si>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</si>
  <si>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</si>
  <si>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</si>
  <si>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</si>
  <si>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</si>
  <si>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</si>
  <si>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</si>
  <si>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</si>
  <si>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</si>
  <si>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</si>
  <si>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</si>
  <si>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</si>
  <si>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</si>
  <si>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</si>
  <si>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</si>
  <si>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</si>
  <si>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</si>
  <si>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</si>
  <si>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</si>
  <si>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</si>
  <si>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</si>
  <si>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</si>
  <si>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</si>
  <si>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</si>
  <si>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</si>
  <si>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</si>
  <si>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</si>
  <si>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</si>
  <si>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</si>
  <si>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</si>
  <si>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</si>
  <si>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</si>
  <si>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</si>
  <si>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</si>
  <si>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</si>
  <si>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</si>
  <si>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</si>
  <si>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</si>
  <si>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</si>
  <si>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</si>
  <si>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</si>
  <si>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</si>
  <si>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</si>
  <si>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</si>
  <si>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</si>
  <si>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</si>
  <si>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</si>
  <si>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</si>
  <si>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</si>
  <si>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</si>
  <si>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</si>
  <si>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</si>
  <si>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</si>
  <si>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</si>
  <si>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</si>
  <si>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</si>
  <si>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</si>
  <si>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</si>
  <si>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</si>
  <si>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</si>
  <si>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</si>
  <si>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</si>
  <si>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</si>
  <si>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</si>
  <si>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</si>
  <si>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</si>
  <si>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</si>
  <si>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</si>
  <si>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</si>
  <si>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</si>
  <si>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</si>
  <si>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</si>
  <si>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</si>
  <si>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</si>
  <si>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</si>
  <si>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</si>
  <si>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</si>
  <si>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</si>
  <si>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</si>
  <si>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</si>
  <si>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</si>
  <si>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</si>
  <si>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</si>
  <si>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</si>
  <si>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</si>
  <si>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</si>
  <si>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</si>
  <si>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</si>
  <si>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</si>
  <si>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</si>
  <si>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</si>
  <si>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</si>
  <si>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</si>
  <si>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</si>
  <si>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</si>
  <si>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</si>
  <si>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</si>
  <si>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</si>
  <si>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</si>
  <si>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</si>
  <si>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</si>
  <si>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</si>
  <si>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</si>
  <si>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</si>
  <si>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</si>
  <si>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</si>
  <si>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</si>
  <si>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</si>
  <si>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</si>
  <si>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</si>
  <si>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</si>
  <si>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</si>
  <si>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</si>
  <si>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</si>
  <si>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</si>
  <si>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</si>
  <si>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</si>
  <si>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</si>
  <si>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</si>
  <si>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</si>
  <si>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</si>
  <si>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</si>
  <si>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</si>
  <si>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</si>
  <si>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</si>
  <si>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</si>
  <si>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</si>
  <si>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</si>
  <si>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</si>
  <si>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</si>
  <si>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</si>
  <si>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</si>
  <si>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</si>
  <si>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</si>
  <si>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</si>
  <si>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</si>
  <si>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</si>
  <si>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</si>
  <si>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</si>
  <si>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</si>
  <si>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</si>
  <si>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</si>
  <si>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</si>
  <si>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</si>
  <si>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</si>
  <si>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</si>
  <si>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</si>
  <si>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</si>
  <si>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</si>
  <si>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</si>
  <si>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</si>
  <si>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</si>
  <si>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</si>
  <si>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</si>
  <si>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</si>
  <si>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</si>
  <si>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</si>
  <si>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</si>
  <si>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</si>
  <si>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</si>
  <si>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</si>
  <si>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</si>
  <si>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</si>
  <si>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</si>
  <si>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</si>
  <si>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</si>
  <si>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</si>
  <si>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</si>
  <si>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</si>
  <si>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</si>
  <si>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</si>
  <si>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</si>
  <si>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</si>
  <si>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</si>
  <si>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</si>
  <si>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</si>
  <si>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</si>
  <si>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</si>
  <si>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</si>
  <si>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</si>
  <si>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</si>
  <si>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</si>
  <si>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</si>
  <si>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</si>
  <si>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</si>
  <si>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</si>
  <si>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</si>
  <si>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</si>
  <si>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</si>
  <si>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</si>
  <si>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</si>
  <si>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</si>
  <si>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</si>
  <si>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</si>
  <si>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</si>
  <si>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</si>
  <si>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</si>
  <si>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</si>
  <si>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</si>
  <si>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</si>
  <si>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</si>
  <si>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</si>
  <si>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</si>
  <si>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</si>
  <si>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</si>
  <si>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</si>
  <si>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</si>
  <si>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</si>
  <si>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</si>
  <si>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</si>
  <si>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</si>
  <si>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</si>
  <si>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</si>
  <si>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</si>
  <si>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</si>
  <si>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</si>
  <si>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</si>
  <si>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</si>
  <si>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</si>
  <si>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</si>
  <si>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</si>
  <si>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</si>
  <si>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</si>
  <si>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</si>
  <si>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</si>
  <si>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</si>
  <si>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</si>
  <si>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</si>
  <si>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</si>
  <si>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</si>
  <si>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</si>
  <si>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</si>
  <si>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</si>
  <si>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</si>
  <si>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</si>
  <si>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</si>
  <si>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</si>
  <si>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</si>
  <si>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</si>
  <si>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</si>
  <si>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</si>
  <si>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</si>
  <si>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</si>
  <si>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</si>
  <si>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</si>
  <si>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</si>
  <si>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</si>
  <si>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</si>
  <si>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</si>
  <si>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</si>
  <si>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</si>
  <si>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</si>
  <si>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</si>
  <si>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</si>
  <si>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</si>
  <si>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</si>
  <si>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</si>
  <si>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</si>
  <si>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</si>
  <si>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</si>
  <si>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</si>
  <si>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</si>
  <si>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</si>
  <si>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</si>
  <si>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</si>
  <si>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</si>
  <si>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</si>
  <si>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</si>
  <si>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</si>
  <si>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</si>
  <si>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</si>
  <si>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</si>
  <si>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</si>
  <si>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</si>
  <si>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</si>
  <si>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</si>
  <si>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</si>
  <si>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</si>
  <si>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</si>
  <si>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</si>
  <si>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</si>
  <si>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</si>
  <si>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</si>
  <si>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</si>
  <si>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</si>
  <si>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</si>
  <si>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</si>
  <si>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</si>
  <si>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</si>
  <si>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</si>
  <si>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</si>
  <si>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</si>
  <si>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</si>
  <si>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</si>
  <si>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</si>
  <si>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</si>
  <si>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</si>
  <si>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</si>
  <si>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</si>
  <si>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</si>
  <si>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</si>
  <si>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</si>
  <si>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</si>
  <si>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</si>
  <si>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</si>
  <si>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</si>
  <si>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</si>
  <si>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</si>
  <si>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</si>
  <si>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</si>
  <si>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</si>
  <si>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</si>
  <si>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</si>
  <si>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</si>
  <si>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</si>
  <si>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</si>
  <si>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</si>
  <si>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</si>
  <si>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</si>
  <si>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</si>
  <si>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</si>
  <si>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</si>
  <si>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</si>
  <si>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</si>
  <si>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</si>
  <si>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</si>
  <si>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</si>
  <si>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</si>
  <si>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</si>
  <si>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</si>
  <si>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</si>
  <si>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</si>
  <si>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</si>
  <si>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</si>
  <si>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</si>
  <si>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</si>
  <si>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</si>
  <si>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</si>
  <si>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</si>
  <si>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</si>
  <si>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</si>
  <si>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</si>
  <si>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</si>
  <si>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</si>
  <si>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</si>
  <si>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</si>
  <si>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</si>
  <si>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</si>
  <si>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</si>
  <si>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</si>
  <si>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</si>
  <si>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</si>
  <si>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</si>
  <si>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</si>
  <si>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</si>
  <si>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</si>
  <si>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</si>
  <si>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</si>
  <si>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</si>
  <si>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</si>
  <si>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</si>
  <si>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</si>
  <si>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</si>
  <si>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</si>
  <si>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</si>
  <si>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</si>
  <si>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</si>
  <si>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</si>
  <si>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</si>
  <si>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</si>
  <si>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</si>
  <si>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</si>
  <si>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</si>
  <si>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</si>
  <si>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</si>
  <si>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</si>
  <si>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</si>
  <si>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</si>
  <si>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</si>
  <si>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</si>
  <si>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</si>
  <si>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</si>
  <si>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</si>
  <si>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</si>
  <si>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</si>
  <si>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</si>
  <si>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</si>
  <si>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</si>
  <si>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</si>
  <si>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</si>
  <si>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</si>
  <si>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</si>
  <si>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</si>
  <si>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</si>
  <si>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</si>
  <si>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</si>
  <si>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</si>
  <si>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</si>
  <si>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</si>
  <si>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</si>
  <si>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</si>
  <si>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</si>
  <si>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</si>
  <si>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</si>
  <si>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</si>
  <si>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</si>
  <si>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</si>
  <si>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</si>
  <si>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</si>
  <si>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</si>
  <si>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</si>
  <si>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</si>
  <si>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</si>
  <si>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</si>
  <si>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</si>
  <si>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</si>
  <si>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</si>
  <si>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</si>
  <si>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</si>
  <si>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</si>
  <si>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</si>
  <si>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</si>
  <si>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</si>
  <si>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</si>
  <si>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</si>
  <si>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</si>
  <si>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</si>
  <si>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</si>
  <si>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</si>
  <si>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</si>
  <si>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</si>
  <si>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</si>
  <si>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</si>
  <si>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</si>
  <si>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</si>
  <si>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</si>
  <si>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</si>
  <si>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</si>
  <si>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</si>
  <si>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</si>
  <si>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</si>
  <si>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</si>
  <si>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</si>
  <si>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</si>
  <si>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</si>
  <si>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</si>
  <si>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</si>
  <si>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</si>
  <si>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</si>
  <si>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</si>
  <si>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</si>
  <si>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</si>
  <si>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</si>
  <si>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</si>
  <si>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</si>
  <si>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</si>
  <si>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</si>
  <si>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</si>
  <si>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</si>
  <si>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</si>
  <si>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</si>
  <si>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</si>
  <si>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</si>
  <si>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</si>
  <si>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</si>
  <si>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</si>
  <si>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</si>
  <si>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</si>
  <si>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</si>
  <si>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</si>
  <si>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</si>
  <si>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</si>
  <si>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</si>
  <si>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</si>
  <si>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</si>
  <si>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</si>
  <si>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</si>
  <si>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</si>
  <si>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</si>
  <si>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</si>
  <si>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</si>
  <si>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</si>
  <si>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</si>
  <si>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</si>
  <si>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</si>
  <si>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</si>
  <si>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</si>
  <si>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</si>
  <si>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</si>
  <si>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</si>
  <si>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</si>
  <si>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</si>
  <si>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</si>
  <si>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</si>
  <si>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</si>
  <si>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</si>
  <si>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</si>
  <si>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</si>
  <si>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</si>
  <si>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</si>
  <si>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</si>
  <si>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</si>
  <si>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</si>
  <si>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</si>
  <si>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</si>
  <si>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</si>
  <si>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</si>
  <si>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</si>
  <si>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</si>
  <si>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</si>
  <si>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</si>
  <si>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</si>
  <si>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</si>
  <si>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</si>
  <si>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</si>
  <si>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</si>
  <si>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</si>
  <si>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</si>
  <si>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</si>
  <si>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</si>
  <si>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</si>
  <si>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</si>
  <si>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</si>
  <si>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</si>
  <si>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</si>
  <si>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</si>
  <si>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</si>
  <si>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</si>
  <si>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</si>
  <si>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</si>
  <si>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</si>
  <si>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</si>
  <si>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</si>
  <si>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</si>
  <si>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</si>
  <si>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</si>
  <si>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</si>
  <si>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</si>
  <si>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</si>
  <si>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</si>
  <si>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</si>
  <si>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</si>
  <si>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</si>
  <si>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</si>
  <si>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</si>
  <si>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</si>
  <si>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</si>
  <si>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</si>
  <si>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</si>
  <si>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</si>
  <si>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</si>
  <si>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</si>
  <si>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</si>
  <si>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</si>
  <si>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</si>
  <si>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</si>
  <si>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</si>
  <si>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</si>
  <si>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</si>
  <si>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</si>
  <si>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</si>
  <si>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</si>
  <si>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</si>
  <si>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</si>
  <si>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</si>
  <si>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</si>
  <si>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</si>
  <si>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</si>
  <si>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</si>
  <si>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</si>
  <si>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</si>
  <si>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</si>
  <si>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</si>
  <si>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</si>
  <si>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</si>
  <si>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</si>
  <si>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</si>
  <si>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</si>
  <si>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</si>
  <si>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</si>
  <si>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</si>
  <si>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</si>
  <si>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</si>
  <si>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</si>
  <si>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</si>
  <si>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</si>
  <si>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</si>
  <si>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</si>
  <si>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</si>
  <si>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</si>
  <si>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</si>
  <si>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</si>
  <si>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</si>
  <si>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</si>
  <si>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</si>
  <si>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</si>
  <si>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</si>
  <si>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</si>
  <si>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</si>
  <si>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</si>
  <si>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</si>
  <si>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</si>
  <si>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</si>
  <si>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</si>
  <si>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</si>
  <si>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</si>
  <si>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</si>
  <si>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</si>
  <si>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</si>
  <si>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</si>
  <si>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</si>
  <si>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</si>
  <si>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</si>
  <si>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</si>
  <si>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</si>
  <si>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</si>
  <si>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</si>
  <si>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</si>
  <si>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</si>
  <si>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</si>
  <si>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</si>
  <si>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</si>
  <si>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</si>
  <si>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</si>
  <si>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</si>
  <si>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</si>
  <si>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</si>
  <si>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</si>
  <si>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</si>
  <si>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</si>
  <si>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</si>
  <si>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</si>
  <si>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</si>
  <si>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</si>
  <si>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</si>
  <si>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</si>
  <si>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</si>
  <si>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</si>
  <si>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</si>
  <si>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</si>
  <si>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</si>
  <si>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</si>
  <si>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</si>
  <si>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</si>
  <si>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</si>
  <si>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</si>
  <si>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</si>
  <si>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</si>
  <si>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</si>
  <si>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</si>
  <si>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</si>
  <si>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</si>
  <si>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</si>
  <si>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</si>
  <si>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</si>
  <si>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</si>
  <si>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</si>
  <si>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</si>
  <si>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</si>
  <si>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</si>
  <si>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</si>
  <si>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</si>
  <si>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</si>
  <si>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</si>
  <si>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</si>
  <si>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</si>
  <si>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</si>
  <si>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</si>
  <si>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</si>
  <si>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</si>
  <si>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</si>
  <si>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</si>
  <si>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</si>
  <si>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</si>
  <si>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</si>
  <si>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</si>
  <si>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</si>
  <si>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</si>
  <si>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</si>
  <si>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</si>
  <si>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</si>
  <si>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</si>
  <si>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</si>
  <si>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</si>
  <si>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</si>
  <si>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</si>
  <si>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</si>
  <si>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</si>
  <si>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</si>
  <si>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</si>
  <si>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</si>
  <si>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</si>
  <si>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</si>
  <si>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</si>
  <si>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</si>
  <si>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</si>
  <si>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</si>
  <si>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</si>
  <si>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</si>
  <si>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</si>
  <si>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</si>
  <si>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</si>
  <si>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</si>
  <si>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</si>
  <si>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</si>
  <si>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</si>
  <si>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</si>
  <si>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</si>
  <si>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</si>
  <si>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</si>
  <si>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</si>
  <si>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</si>
  <si>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</si>
  <si>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</si>
  <si>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</si>
  <si>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</si>
  <si>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</si>
  <si>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</si>
  <si>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</si>
  <si>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</si>
  <si>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</si>
  <si>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</si>
  <si>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</si>
  <si>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</si>
  <si>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</si>
  <si>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</si>
  <si>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</si>
  <si>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</si>
  <si>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</si>
  <si>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</si>
  <si>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</si>
  <si>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</si>
  <si>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</si>
  <si>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</si>
  <si>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</si>
  <si>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</si>
  <si>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</si>
  <si>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</si>
  <si>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</si>
  <si>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</si>
  <si>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</si>
  <si>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</si>
  <si>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</si>
  <si>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</si>
  <si>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</si>
  <si>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</si>
  <si>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</si>
  <si>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</si>
  <si>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</si>
  <si>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</si>
  <si>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</si>
  <si>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</si>
  <si>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</si>
  <si>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</si>
  <si>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</si>
  <si>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</si>
  <si>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</si>
  <si>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</si>
  <si>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</si>
  <si>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</si>
  <si>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</si>
  <si>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</si>
  <si>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</si>
  <si>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</si>
  <si>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</si>
  <si>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</si>
  <si>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</si>
  <si>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</si>
  <si>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</si>
  <si>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</si>
  <si>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</si>
  <si>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</si>
  <si>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</si>
  <si>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</si>
  <si>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</si>
  <si>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</si>
  <si>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</si>
  <si>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</si>
  <si>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</si>
  <si>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</si>
  <si>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</si>
  <si>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</si>
  <si>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</si>
  <si>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</si>
  <si>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</si>
  <si>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</si>
  <si>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</si>
  <si>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</si>
  <si>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</si>
  <si>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</si>
  <si>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</si>
  <si>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</si>
  <si>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</si>
  <si>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</si>
  <si>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</si>
  <si>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</si>
  <si>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</si>
  <si>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</si>
  <si>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</si>
  <si>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</si>
  <si>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</si>
  <si>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</si>
  <si>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</si>
  <si>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</si>
  <si>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</si>
  <si>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</si>
  <si>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</si>
  <si>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</si>
  <si>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</si>
  <si>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</si>
  <si>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</si>
  <si>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</si>
  <si>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</si>
  <si>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</si>
  <si>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</si>
  <si>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</si>
  <si>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</si>
  <si>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</si>
  <si>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</si>
  <si>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</si>
  <si>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</si>
  <si>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</si>
  <si>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</si>
  <si>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</si>
  <si>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</si>
  <si>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</si>
  <si>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</si>
  <si>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</si>
  <si>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</si>
  <si>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</si>
  <si>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</si>
  <si>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</si>
  <si>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</si>
  <si>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</si>
  <si>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</si>
  <si>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</si>
  <si>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</si>
  <si>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</si>
  <si>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</si>
  <si>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</si>
  <si>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</si>
  <si>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</si>
  <si>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</si>
  <si>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</si>
  <si>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</si>
  <si>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</si>
  <si>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</si>
  <si>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</si>
  <si>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</si>
  <si>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</si>
  <si>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</si>
  <si>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</si>
  <si>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</si>
  <si>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</si>
  <si>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</si>
  <si>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</si>
  <si>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</si>
  <si>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</si>
  <si>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</si>
  <si>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</si>
  <si>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</si>
  <si>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</si>
  <si>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</si>
  <si>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</si>
  <si>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</si>
  <si>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</si>
  <si>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</si>
  <si>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</si>
  <si>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</si>
  <si>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</si>
  <si>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</si>
  <si>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</si>
  <si>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</si>
  <si>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</si>
  <si>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</si>
  <si>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</si>
  <si>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</si>
  <si>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</si>
  <si>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</si>
  <si>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</si>
  <si>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</si>
  <si>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</si>
  <si>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</si>
  <si>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</si>
  <si>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</si>
  <si>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</si>
  <si>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</si>
  <si>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</si>
  <si>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</si>
  <si>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</si>
  <si>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</si>
  <si>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</si>
  <si>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</si>
  <si>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</si>
  <si>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</si>
  <si>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</si>
  <si>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</si>
  <si>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</si>
  <si>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</si>
  <si>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</si>
  <si>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</si>
  <si>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</si>
  <si>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</si>
  <si>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</si>
  <si>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</si>
  <si>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</si>
  <si>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</si>
  <si>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</si>
  <si>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</si>
  <si>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</si>
  <si>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</si>
  <si>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</si>
  <si>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</si>
  <si>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</si>
  <si>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</si>
  <si>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</si>
  <si>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</si>
  <si>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</si>
  <si>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</si>
  <si>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</si>
  <si>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</si>
  <si>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</si>
  <si>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</si>
  <si>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</si>
  <si>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</si>
  <si>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</si>
  <si>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</si>
  <si>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</si>
  <si>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</si>
  <si>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</si>
  <si>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</si>
  <si>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</si>
  <si>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</si>
  <si>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</si>
  <si>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</si>
  <si>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</si>
  <si>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</si>
  <si>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</si>
  <si>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</si>
  <si>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</si>
  <si>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</si>
  <si>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</si>
  <si>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</si>
  <si>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</si>
  <si>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</si>
  <si>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</si>
  <si>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</si>
  <si>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</si>
  <si>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</si>
  <si>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</si>
  <si>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</si>
  <si>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</si>
  <si>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</si>
  <si>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</si>
  <si>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</si>
  <si>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</si>
  <si>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</si>
  <si>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</si>
  <si>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</si>
  <si>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</si>
  <si>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</si>
  <si>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</si>
  <si>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</si>
  <si>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</si>
  <si>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</si>
  <si>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</si>
  <si>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</si>
  <si>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</si>
  <si>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</si>
  <si>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</si>
  <si>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</si>
  <si>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</si>
  <si>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</si>
  <si>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</si>
  <si>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</si>
  <si>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</si>
  <si>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</si>
  <si>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</si>
  <si>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</si>
  <si>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</si>
  <si>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</si>
  <si>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</si>
  <si>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</si>
  <si>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</si>
  <si>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</si>
  <si>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</si>
  <si>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</si>
  <si>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</si>
  <si>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</si>
  <si>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</si>
  <si>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</si>
  <si>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</si>
  <si>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</si>
  <si>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</si>
  <si>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</si>
  <si>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</si>
  <si>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</si>
  <si>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</si>
  <si>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</si>
  <si>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</si>
  <si>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</si>
  <si>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</si>
  <si>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</si>
  <si>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</si>
  <si>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</si>
  <si>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</si>
  <si>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</si>
  <si>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</si>
  <si>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</si>
  <si>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</si>
  <si>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</si>
  <si>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</si>
  <si>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</si>
  <si>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</si>
  <si>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</si>
  <si>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</si>
  <si>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</si>
  <si>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</si>
  <si>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</si>
  <si>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</si>
  <si>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</si>
  <si>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</si>
  <si>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</si>
  <si>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</si>
  <si>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</si>
  <si>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</si>
  <si>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</si>
  <si>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</si>
  <si>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</si>
  <si>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</si>
  <si>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</si>
  <si>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</si>
  <si>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</si>
  <si>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</si>
  <si>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</si>
  <si>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</si>
  <si>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</si>
  <si>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</si>
  <si>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</si>
  <si>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</si>
  <si>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</si>
  <si>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</si>
  <si>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</si>
  <si>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</si>
  <si>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</si>
  <si>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</si>
  <si>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</si>
  <si>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</si>
  <si>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</si>
  <si>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</si>
  <si>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</si>
  <si>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</si>
  <si>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</si>
  <si>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</si>
  <si>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</si>
  <si>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</si>
  <si>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</si>
  <si>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</si>
  <si>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</si>
  <si>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</si>
  <si>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</si>
  <si>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</si>
  <si>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</si>
  <si>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</si>
  <si>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</si>
  <si>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</si>
  <si>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</si>
  <si>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</si>
  <si>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</si>
  <si>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</si>
  <si>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</si>
  <si>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</si>
  <si>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</si>
  <si>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</si>
  <si>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</si>
  <si>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</si>
  <si>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</si>
  <si>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</si>
  <si>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</si>
  <si>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</si>
  <si>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</si>
  <si>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</si>
  <si>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</si>
  <si>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</si>
  <si>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</si>
  <si>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</si>
  <si>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</si>
  <si>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</si>
  <si>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</si>
  <si>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</si>
  <si>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</si>
  <si>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</si>
  <si>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</si>
  <si>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</si>
  <si>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</si>
  <si>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</si>
  <si>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</si>
  <si>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</si>
  <si>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</si>
  <si>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</si>
  <si>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</si>
  <si>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</si>
  <si>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</si>
  <si>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</si>
  <si>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</si>
  <si>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</si>
  <si>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</si>
  <si>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</si>
  <si>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</si>
  <si>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</si>
  <si>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</si>
  <si>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</si>
  <si>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</si>
  <si>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</si>
  <si>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</si>
  <si>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</si>
  <si>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</si>
  <si>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</si>
  <si>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</si>
  <si>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</si>
  <si>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</si>
  <si>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</si>
  <si>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</si>
  <si>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</si>
  <si>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</si>
  <si>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</si>
  <si>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</si>
  <si>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</si>
  <si>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</si>
  <si>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</si>
  <si>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</si>
  <si>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</si>
  <si>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</si>
  <si>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</si>
  <si>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</si>
  <si>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</si>
  <si>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</si>
  <si>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</si>
  <si>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</si>
  <si>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</si>
  <si>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</si>
  <si>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</si>
  <si>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</si>
  <si>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</si>
  <si>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</si>
  <si>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</si>
  <si>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</si>
  <si>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</si>
  <si>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</si>
  <si>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</si>
  <si>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</si>
  <si>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</si>
  <si>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</si>
  <si>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</si>
  <si>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</si>
  <si>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</si>
  <si>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</si>
  <si>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</si>
  <si>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</si>
  <si>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</si>
  <si>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</si>
  <si>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</si>
  <si>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</si>
  <si>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</si>
  <si>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</si>
  <si>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</si>
  <si>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</si>
  <si>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</si>
  <si>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</si>
  <si>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</si>
  <si>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</si>
  <si>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</si>
  <si>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</si>
  <si>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</si>
  <si>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</si>
  <si>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</si>
  <si>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</si>
  <si>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</si>
  <si>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</si>
  <si>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</si>
  <si>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</si>
  <si>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</si>
  <si>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</si>
  <si>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</si>
  <si>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</si>
  <si>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</si>
  <si>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</si>
  <si>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</si>
  <si>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</si>
  <si>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</si>
  <si>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</si>
  <si>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</si>
  <si>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</si>
  <si>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</si>
  <si>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</si>
  <si>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</si>
  <si>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</si>
  <si>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</si>
  <si>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</si>
  <si>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</si>
  <si>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</si>
  <si>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</si>
  <si>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</si>
  <si>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</si>
  <si>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</si>
  <si>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</si>
  <si>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</si>
  <si>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</si>
  <si>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</si>
  <si>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</si>
  <si>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</si>
  <si>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</si>
  <si>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</si>
  <si>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</si>
  <si>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</si>
  <si>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</si>
  <si>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</si>
  <si>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</si>
  <si>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</si>
  <si>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</si>
  <si>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</si>
  <si>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</si>
  <si>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</si>
  <si>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</si>
  <si>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</si>
  <si>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</si>
  <si>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</si>
  <si>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</si>
  <si>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</si>
  <si>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</si>
  <si>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</si>
  <si>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</si>
  <si>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</si>
  <si>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</si>
  <si>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</si>
  <si>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</si>
  <si>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</si>
  <si>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</si>
  <si>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</si>
  <si>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</si>
  <si>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</si>
  <si>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</si>
  <si>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</si>
  <si>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</si>
  <si>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</si>
  <si>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</si>
  <si>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</si>
  <si>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</si>
  <si>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</si>
  <si>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</si>
  <si>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</si>
  <si>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</si>
  <si>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</si>
  <si>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</si>
  <si>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</si>
  <si>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</si>
  <si>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</si>
  <si>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</si>
  <si>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</si>
  <si>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</si>
  <si>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</si>
  <si>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</si>
  <si>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</si>
  <si>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</si>
  <si>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</si>
  <si>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</si>
  <si>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</si>
  <si>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</si>
  <si>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</si>
  <si>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</si>
  <si>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</si>
  <si>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</si>
  <si>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</si>
  <si>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</si>
  <si>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</si>
  <si>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</si>
  <si>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</si>
  <si>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</si>
  <si>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</si>
  <si>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</si>
  <si>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</si>
  <si>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</si>
  <si>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</si>
  <si>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</si>
  <si>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</si>
  <si>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</si>
  <si>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</si>
  <si>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</si>
  <si>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</si>
  <si>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</si>
  <si>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</si>
  <si>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</si>
  <si>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</si>
  <si>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</si>
  <si>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</si>
  <si>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</si>
  <si>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</si>
  <si>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</si>
  <si>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</si>
  <si>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</si>
  <si>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</si>
  <si>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</si>
  <si>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</si>
  <si>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</si>
  <si>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</si>
  <si>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</si>
  <si>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</si>
  <si>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</si>
  <si>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</si>
  <si>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</si>
  <si>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</si>
  <si>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</si>
  <si>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</si>
  <si>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</si>
  <si>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</si>
  <si>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</si>
  <si>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</si>
  <si>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</si>
  <si>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</si>
  <si>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</si>
  <si>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</si>
  <si>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</si>
  <si>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</si>
  <si>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</si>
  <si>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</si>
  <si>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</si>
  <si>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</si>
  <si>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</si>
  <si>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</si>
  <si>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</si>
  <si>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</si>
  <si>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</si>
  <si>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</si>
  <si>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</si>
  <si>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</si>
  <si>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</si>
  <si>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</si>
  <si>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</si>
  <si>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</si>
  <si>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</si>
  <si>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</si>
  <si>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</si>
  <si>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</si>
  <si>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</si>
  <si>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</si>
  <si>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</si>
  <si>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</si>
  <si>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</si>
  <si>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</si>
  <si>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</si>
  <si>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</si>
  <si>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</si>
  <si>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</si>
  <si>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</si>
  <si>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</si>
  <si>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</si>
  <si>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</si>
  <si>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</si>
  <si>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</si>
  <si>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</si>
  <si>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</si>
  <si>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</si>
  <si>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</si>
  <si>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</si>
  <si>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</si>
  <si>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</si>
  <si>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</si>
  <si>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</si>
  <si>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</si>
  <si>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</si>
  <si>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</si>
  <si>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</si>
  <si>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</si>
  <si>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</si>
  <si>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</si>
  <si>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</si>
  <si>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</si>
  <si>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</si>
  <si>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</si>
  <si>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</si>
  <si>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</si>
  <si>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</si>
  <si>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</si>
  <si>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</si>
  <si>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</si>
  <si>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</si>
  <si>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</si>
  <si>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</si>
  <si>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</si>
  <si>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</si>
  <si>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</si>
  <si>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</si>
  <si>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</si>
  <si>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</si>
  <si>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</si>
  <si>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</si>
  <si>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</si>
  <si>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</si>
  <si>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</si>
  <si>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</si>
  <si>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</si>
  <si>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</si>
  <si>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</si>
  <si>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</si>
  <si>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</si>
  <si>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</si>
  <si>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</si>
  <si>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</si>
  <si>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</si>
  <si>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</si>
  <si>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</si>
  <si>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</si>
  <si>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</si>
  <si>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</si>
  <si>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</si>
  <si>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</si>
  <si>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</si>
  <si>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</si>
  <si>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</si>
  <si>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</si>
  <si>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</si>
  <si>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</si>
  <si>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</si>
  <si>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</si>
  <si>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</si>
  <si>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</si>
  <si>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</si>
  <si>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</si>
  <si>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</si>
  <si>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</si>
  <si>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</si>
  <si>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</si>
  <si>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</si>
  <si>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</si>
  <si>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</si>
  <si>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</si>
  <si>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</si>
  <si>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</si>
  <si>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</si>
  <si>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</si>
  <si>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</si>
  <si>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</si>
  <si>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</si>
  <si>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</si>
  <si>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</si>
  <si>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</si>
  <si>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</si>
  <si>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</si>
  <si>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</si>
  <si>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</si>
  <si>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</si>
  <si>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</si>
  <si>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</si>
  <si>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</si>
  <si>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</si>
  <si>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</si>
  <si>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</si>
  <si>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</si>
  <si>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</si>
  <si>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</si>
  <si>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</si>
  <si>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</si>
  <si>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</si>
  <si>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</si>
  <si>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</si>
  <si>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</si>
  <si>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</si>
  <si>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</si>
  <si>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</si>
  <si>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</si>
  <si>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</si>
  <si>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</si>
  <si>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</si>
  <si>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</si>
  <si>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</si>
  <si>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</si>
  <si>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</si>
  <si>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</si>
  <si>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</si>
  <si>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</si>
  <si>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</si>
  <si>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</si>
  <si>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</si>
  <si>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</si>
  <si>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</si>
  <si>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</si>
  <si>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</si>
  <si>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</si>
  <si>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</si>
  <si>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</si>
  <si>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</si>
  <si>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</si>
  <si>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</si>
  <si>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</si>
  <si>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</si>
  <si>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</si>
  <si>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</si>
  <si>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</si>
  <si>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</si>
  <si>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</si>
  <si>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</si>
  <si>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</si>
  <si>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</si>
  <si>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</si>
  <si>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</si>
  <si>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</si>
  <si>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</si>
  <si>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</si>
  <si>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</si>
  <si>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</si>
  <si>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</si>
  <si>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</si>
  <si>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</si>
  <si>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</si>
  <si>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</si>
  <si>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</si>
  <si>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</si>
  <si>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</si>
  <si>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</si>
  <si>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</si>
  <si>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</si>
  <si>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</si>
  <si>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</si>
  <si>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</si>
  <si>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</si>
  <si>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</si>
  <si>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</si>
  <si>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</si>
  <si>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</si>
  <si>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</si>
  <si>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</si>
  <si>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</si>
  <si>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</si>
  <si>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</si>
  <si>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</si>
  <si>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</si>
  <si>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</si>
  <si>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</si>
  <si>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</si>
  <si>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</si>
  <si>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</si>
  <si>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</si>
  <si>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</si>
  <si>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</si>
  <si>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</si>
  <si>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</si>
  <si>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</si>
  <si>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</si>
  <si>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</si>
  <si>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</si>
  <si>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</si>
  <si>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</si>
  <si>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</si>
  <si>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</si>
  <si>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</si>
  <si>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</si>
  <si>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</si>
  <si>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</si>
  <si>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</si>
  <si>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</si>
  <si>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</si>
  <si>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</si>
  <si>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</si>
  <si>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</si>
  <si>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</si>
  <si>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</si>
  <si>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</si>
  <si>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</si>
  <si>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</si>
  <si>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</si>
  <si>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</si>
  <si>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</si>
  <si>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</si>
  <si>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</si>
  <si>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</si>
  <si>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</si>
  <si>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</si>
  <si>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</si>
  <si>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</si>
  <si>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</si>
  <si>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</si>
  <si>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</si>
  <si>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</si>
  <si>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</si>
  <si>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</si>
  <si>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</si>
  <si>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</si>
  <si>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</si>
  <si>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</si>
  <si>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</si>
  <si>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</si>
  <si>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</si>
  <si>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</si>
  <si>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</si>
  <si>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</si>
  <si>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</si>
  <si>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</si>
  <si>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</si>
  <si>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</si>
  <si>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</si>
  <si>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</si>
  <si>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</si>
  <si>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</si>
  <si>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</si>
  <si>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</si>
  <si>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</si>
  <si>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</si>
  <si>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</si>
  <si>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</si>
  <si>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</si>
  <si>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</si>
  <si>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</si>
  <si>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</si>
  <si>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</si>
  <si>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</si>
  <si>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</si>
  <si>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</si>
  <si>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</si>
  <si>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</si>
  <si>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</si>
  <si>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</si>
  <si>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</si>
  <si>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</si>
  <si>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</si>
  <si>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</si>
  <si>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</si>
  <si>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</si>
  <si>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</si>
  <si>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</si>
  <si>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</si>
  <si>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</si>
  <si>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</si>
  <si>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</si>
  <si>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</si>
  <si>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</si>
  <si>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</si>
  <si>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</si>
  <si>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</si>
  <si>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</si>
  <si>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</si>
  <si>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</si>
  <si>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</si>
  <si>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</si>
  <si>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</si>
  <si>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</si>
  <si>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</si>
  <si>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</si>
  <si>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</si>
  <si>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</si>
  <si>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</si>
  <si>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</si>
  <si>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</si>
  <si>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</si>
  <si>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</si>
  <si>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</si>
  <si>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</si>
  <si>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</si>
  <si>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</si>
  <si>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</si>
  <si>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</si>
  <si>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</si>
  <si>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</si>
  <si>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</si>
  <si>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</si>
  <si>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</si>
  <si>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</si>
  <si>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</si>
  <si>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</si>
  <si>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</si>
  <si>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</si>
  <si>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</si>
  <si>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</si>
  <si>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</si>
  <si>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</si>
  <si>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</si>
  <si>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</si>
  <si>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</si>
  <si>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</si>
  <si>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</si>
  <si>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</si>
  <si>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</si>
  <si>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</si>
  <si>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</si>
  <si>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</si>
  <si>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</si>
  <si>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</si>
  <si>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</si>
  <si>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</si>
  <si>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</si>
  <si>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</si>
  <si>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</si>
  <si>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</si>
  <si>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</si>
  <si>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</si>
  <si>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</si>
  <si>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</si>
  <si>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</si>
  <si>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</si>
  <si>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</si>
  <si>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</si>
  <si>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</si>
  <si>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</si>
  <si>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</si>
  <si>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</si>
  <si>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</si>
  <si>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</si>
  <si>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</si>
  <si>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</si>
  <si>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</si>
  <si>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</si>
  <si>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</si>
  <si>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</si>
  <si>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</si>
  <si>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</si>
  <si>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</si>
  <si>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</si>
  <si>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</si>
  <si>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</si>
  <si>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</si>
  <si>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</si>
  <si>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</si>
  <si>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</si>
  <si>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</si>
  <si>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</si>
  <si>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</si>
  <si>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</si>
  <si>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</si>
  <si>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</si>
  <si>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</si>
  <si>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</si>
  <si>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</si>
  <si>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</si>
  <si>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</si>
  <si>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</si>
  <si>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</si>
  <si>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</si>
  <si>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</si>
  <si>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</si>
  <si>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</si>
  <si>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</si>
  <si>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</si>
  <si>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</si>
  <si>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</si>
  <si>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</si>
  <si>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</si>
  <si>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</si>
  <si>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</si>
  <si>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</si>
  <si>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</si>
  <si>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</si>
  <si>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</si>
  <si>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</si>
  <si>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</si>
  <si>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</si>
  <si>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</si>
  <si>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</si>
  <si>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</si>
  <si>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</si>
  <si>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</si>
  <si>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</si>
  <si>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</si>
  <si>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</si>
  <si>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</si>
  <si>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</si>
  <si>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</si>
  <si>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</si>
  <si>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</si>
  <si>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</si>
  <si>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</si>
  <si>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</si>
  <si>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</si>
  <si>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</si>
  <si>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</si>
  <si>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</si>
  <si>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</si>
  <si>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</si>
  <si>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</si>
  <si>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</si>
  <si>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</si>
  <si>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</si>
  <si>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</si>
  <si>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</si>
  <si>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</si>
  <si>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</si>
  <si>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</si>
  <si>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</si>
  <si>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</si>
  <si>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</si>
  <si>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</si>
  <si>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</si>
  <si>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</si>
  <si>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</si>
  <si>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</si>
  <si>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</si>
  <si>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</si>
  <si>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</si>
  <si>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</si>
  <si>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</si>
  <si>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</si>
  <si>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</si>
  <si>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</si>
  <si>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</si>
  <si>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</si>
  <si>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</si>
  <si>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</si>
  <si>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</si>
  <si>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</si>
  <si>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</si>
  <si>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</si>
  <si>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</si>
  <si>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</si>
  <si>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</si>
  <si>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</si>
  <si>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</si>
  <si>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</si>
  <si>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</si>
  <si>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</si>
  <si>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</si>
  <si>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</si>
  <si>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</si>
  <si>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</si>
  <si>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</si>
  <si>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</si>
  <si>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</si>
  <si>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</si>
  <si>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</si>
  <si>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</si>
  <si>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</si>
  <si>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</si>
  <si>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</si>
  <si>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</si>
  <si>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</si>
  <si>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</si>
  <si>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</si>
  <si>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</si>
  <si>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</si>
  <si>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</si>
  <si>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</si>
  <si>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</si>
  <si>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</si>
  <si>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</si>
  <si>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</si>
  <si>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</si>
  <si>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</si>
  <si>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</si>
  <si>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</si>
  <si>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</si>
  <si>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</si>
  <si>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</si>
  <si>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</si>
  <si>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</si>
  <si>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</si>
  <si>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</si>
  <si>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</si>
  <si>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</si>
  <si>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</si>
  <si>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</si>
  <si>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</si>
  <si>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</si>
  <si>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</si>
  <si>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</si>
  <si>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</si>
  <si>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</si>
  <si>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</si>
  <si>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</si>
  <si>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</si>
  <si>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</si>
  <si>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</si>
  <si>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</si>
  <si>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</si>
  <si>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</si>
  <si>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</si>
  <si>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</si>
  <si>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</si>
  <si>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</si>
  <si>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</si>
  <si>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</si>
  <si>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</si>
  <si>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</si>
  <si>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</si>
  <si>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</si>
  <si>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</si>
  <si>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</si>
  <si>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</si>
  <si>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</si>
  <si>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</si>
  <si>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</si>
  <si>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</si>
  <si>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</si>
  <si>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</si>
  <si>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</si>
  <si>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</si>
  <si>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</si>
  <si>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</si>
  <si>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</si>
  <si>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</si>
  <si>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</si>
  <si>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</si>
  <si>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</si>
  <si>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</si>
  <si>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</si>
  <si>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</si>
  <si>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</si>
  <si>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</si>
  <si>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</si>
  <si>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</si>
  <si>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</si>
  <si>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</si>
  <si>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</si>
  <si>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</si>
  <si>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</si>
  <si>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</si>
  <si>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</si>
  <si>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</si>
  <si>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</si>
  <si>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</si>
  <si>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</si>
  <si>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</si>
  <si>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</si>
  <si>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</si>
  <si>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</si>
  <si>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</si>
  <si>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</si>
  <si>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</si>
  <si>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</si>
  <si>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</si>
  <si>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</si>
  <si>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</si>
  <si>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</si>
  <si>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</si>
  <si>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</si>
  <si>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</si>
  <si>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</si>
  <si>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</si>
  <si>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</si>
  <si>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</si>
  <si>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</si>
  <si>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</si>
  <si>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</si>
  <si>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</si>
  <si>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</si>
  <si>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</si>
  <si>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</si>
  <si>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</si>
  <si>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</si>
  <si>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</si>
  <si>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</si>
  <si>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</si>
  <si>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</si>
  <si>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</si>
  <si>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</si>
  <si>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</si>
  <si>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</si>
  <si>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</si>
  <si>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</si>
  <si>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</si>
  <si>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</si>
  <si>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</si>
  <si>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</si>
  <si>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</si>
  <si>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</si>
  <si>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</si>
  <si>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</si>
  <si>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</si>
  <si>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</si>
  <si>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</si>
  <si>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</si>
  <si>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</si>
  <si>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</si>
  <si>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</si>
  <si>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</si>
  <si>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</si>
  <si>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</si>
  <si>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</si>
  <si>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</si>
  <si>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</si>
  <si>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</si>
  <si>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</si>
  <si>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</si>
  <si>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</si>
  <si>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</si>
  <si>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</si>
  <si>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</si>
  <si>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</si>
  <si>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</si>
  <si>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</si>
  <si>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</si>
  <si>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</si>
  <si>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</si>
  <si>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</si>
  <si>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</si>
  <si>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</si>
  <si>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</si>
  <si>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</si>
  <si>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</si>
  <si>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</si>
  <si>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</si>
  <si>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</si>
  <si>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</si>
  <si>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</si>
  <si>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</si>
  <si>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</si>
  <si>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</si>
  <si>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</si>
  <si>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</si>
  <si>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</si>
  <si>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</si>
  <si>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</si>
  <si>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</si>
  <si>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</si>
  <si>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</si>
  <si>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</si>
  <si>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</si>
  <si>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</si>
  <si>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</si>
  <si>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</si>
  <si>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</si>
  <si>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</si>
  <si>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</si>
  <si>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</si>
  <si>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</si>
  <si>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</si>
  <si>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</si>
  <si>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</si>
  <si>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</si>
  <si>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</si>
  <si>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</si>
  <si>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</si>
  <si>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</si>
  <si>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</si>
  <si>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</si>
  <si>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</si>
  <si>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</si>
  <si>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</si>
  <si>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</si>
  <si>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</si>
  <si>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</si>
  <si>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</si>
  <si>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</si>
  <si>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</si>
  <si>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</si>
  <si>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</si>
  <si>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</si>
  <si>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</si>
  <si>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</si>
  <si>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</si>
  <si>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</si>
  <si>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</si>
  <si>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</si>
  <si>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</si>
  <si>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</si>
  <si>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</si>
  <si>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</si>
  <si>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</si>
  <si>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</si>
  <si>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</si>
  <si>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</si>
  <si>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</si>
  <si>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</si>
  <si>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</si>
  <si>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</si>
  <si>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</si>
  <si>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</si>
  <si>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</si>
  <si>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</si>
  <si>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</si>
  <si>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</si>
  <si>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</si>
  <si>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</si>
  <si>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</si>
  <si>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</si>
  <si>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</si>
  <si>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</si>
  <si>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</si>
  <si>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</si>
  <si>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</si>
  <si>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</si>
  <si>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</si>
  <si>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</si>
  <si>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</si>
  <si>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</si>
  <si>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</si>
  <si>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</si>
  <si>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</si>
  <si>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</si>
  <si>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</si>
  <si>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</si>
  <si>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</si>
  <si>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</si>
  <si>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</si>
  <si>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</si>
  <si>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</si>
  <si>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</si>
  <si>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</si>
  <si>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</si>
  <si>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</si>
  <si>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</si>
  <si>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</si>
  <si>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</si>
  <si>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</si>
  <si>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</si>
  <si>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</si>
  <si>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</si>
  <si>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</si>
  <si>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</si>
  <si>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</si>
  <si>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</si>
  <si>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</si>
  <si>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</si>
  <si>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</si>
  <si>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</si>
  <si>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</si>
  <si>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</si>
  <si>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</si>
  <si>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</si>
  <si>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</si>
  <si>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</si>
  <si>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</si>
  <si>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</si>
  <si>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</si>
  <si>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</si>
  <si>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</si>
  <si>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</si>
  <si>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</si>
  <si>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</si>
  <si>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</si>
  <si>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</si>
  <si>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</si>
  <si>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</si>
  <si>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</si>
  <si>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</si>
  <si>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</si>
  <si>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</si>
  <si>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</si>
  <si>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</si>
  <si>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</si>
  <si>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</si>
  <si>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</si>
  <si>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</si>
  <si>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</si>
  <si>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</si>
  <si>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</si>
  <si>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</si>
  <si>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</si>
  <si>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</si>
  <si>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</si>
  <si>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</si>
  <si>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</si>
  <si>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</si>
  <si>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</si>
  <si>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</si>
  <si>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</si>
  <si>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</si>
  <si>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</si>
  <si>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</si>
  <si>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</si>
  <si>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</si>
  <si>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</si>
  <si>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</si>
  <si>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</si>
  <si>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</si>
  <si>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</si>
  <si>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</si>
  <si>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</si>
  <si>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</si>
  <si>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</si>
  <si>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</si>
  <si>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</si>
  <si>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</si>
  <si>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</si>
  <si>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</si>
  <si>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</si>
  <si>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</si>
  <si>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</si>
  <si>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</si>
  <si>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</si>
  <si>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</si>
  <si>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</si>
  <si>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</si>
  <si>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</si>
  <si>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</si>
  <si>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</si>
  <si>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</si>
  <si>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</si>
  <si>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</si>
  <si>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</si>
  <si>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</si>
  <si>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</si>
  <si>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</si>
  <si>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</si>
  <si>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</si>
  <si>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</si>
  <si>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</si>
  <si>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</si>
  <si>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</si>
  <si>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</si>
  <si>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</si>
  <si>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</si>
  <si>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</si>
  <si>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</si>
  <si>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</si>
  <si>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</si>
  <si>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</si>
  <si>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</si>
  <si>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</si>
  <si>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</si>
  <si>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</si>
  <si>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</si>
  <si>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</si>
  <si>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</si>
  <si>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</si>
  <si>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</si>
  <si>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</si>
  <si>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</si>
  <si>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</si>
  <si>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</si>
  <si>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</si>
  <si>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</si>
  <si>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</si>
  <si>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</si>
  <si>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</si>
  <si>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</si>
  <si>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</si>
  <si>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</si>
  <si>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</si>
  <si>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</si>
  <si>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</si>
  <si>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</si>
  <si>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</si>
  <si>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</si>
  <si>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</si>
  <si>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</si>
  <si>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</si>
  <si>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</si>
  <si>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</si>
  <si>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</si>
  <si>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</si>
  <si>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</si>
  <si>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</si>
  <si>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</si>
  <si>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</si>
  <si>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</si>
  <si>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</si>
  <si>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</si>
  <si>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</si>
  <si>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</si>
  <si>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</si>
  <si>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</si>
  <si>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</si>
  <si>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</si>
  <si>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</si>
  <si>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</si>
  <si>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</si>
  <si>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</si>
  <si>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</si>
  <si>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</si>
  <si>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</si>
  <si>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</si>
  <si>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</si>
  <si>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</si>
  <si>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</si>
  <si>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</si>
  <si>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</si>
  <si>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</si>
  <si>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</si>
  <si>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</si>
  <si>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</si>
  <si>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</si>
  <si>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</si>
  <si>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</si>
  <si>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</si>
  <si>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</si>
  <si>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</si>
  <si>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</si>
  <si>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</si>
  <si>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</si>
  <si>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</si>
  <si>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</si>
  <si>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</si>
  <si>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</si>
  <si>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</si>
  <si>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</si>
  <si>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</si>
  <si>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</si>
  <si>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</si>
  <si>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</si>
  <si>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</si>
  <si>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</si>
  <si>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</si>
  <si>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</si>
  <si>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</si>
  <si>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</si>
  <si>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</si>
  <si>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</si>
  <si>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</si>
  <si>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</si>
  <si>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</si>
  <si>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</si>
  <si>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</si>
  <si>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</si>
  <si>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</si>
  <si>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</si>
  <si>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</si>
  <si>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</si>
  <si>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</si>
  <si>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</si>
  <si>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</si>
  <si>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</si>
  <si>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</si>
  <si>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</si>
  <si>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</si>
  <si>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</si>
  <si>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</si>
  <si>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</si>
  <si>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</si>
  <si>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</si>
  <si>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</si>
  <si>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</si>
  <si>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</si>
  <si>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</si>
  <si>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</si>
  <si>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</si>
  <si>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</si>
  <si>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</si>
  <si>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</si>
  <si>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</si>
  <si>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</si>
  <si>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</si>
  <si>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</si>
  <si>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</si>
  <si>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</si>
  <si>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</si>
  <si>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</si>
  <si>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</si>
  <si>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</si>
  <si>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</si>
  <si>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</si>
  <si>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</si>
  <si>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</si>
  <si>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</si>
  <si>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</si>
  <si>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</si>
  <si>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</si>
  <si>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</si>
  <si>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</si>
  <si>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</si>
  <si>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</si>
  <si>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</si>
  <si>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</si>
  <si>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</si>
  <si>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</si>
  <si>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</si>
  <si>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</si>
  <si>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</si>
  <si>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</si>
  <si>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</si>
  <si>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</si>
  <si>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</si>
  <si>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</si>
  <si>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</si>
  <si>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</si>
  <si>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</si>
  <si>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</si>
  <si>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</si>
  <si>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</si>
  <si>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</si>
  <si>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</si>
  <si>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</si>
  <si>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</si>
  <si>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</si>
  <si>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</si>
  <si>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</si>
  <si>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</si>
  <si>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</si>
  <si>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</si>
  <si>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</si>
  <si>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</si>
  <si>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</si>
  <si>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</si>
  <si>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</si>
  <si>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</si>
  <si>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</si>
  <si>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</si>
  <si>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</si>
  <si>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</si>
  <si>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</si>
  <si>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</si>
  <si>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</si>
  <si>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</si>
  <si>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</si>
  <si>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</si>
  <si>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</si>
  <si>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</si>
  <si>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</si>
  <si>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</si>
  <si>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</si>
  <si>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</si>
  <si>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</si>
  <si>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</si>
  <si>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</si>
  <si>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</si>
  <si>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</si>
  <si>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</si>
  <si>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</si>
  <si>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</si>
  <si>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</si>
  <si>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</si>
  <si>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</si>
  <si>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</si>
  <si>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</si>
  <si>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</si>
  <si>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</si>
  <si>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</si>
  <si>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</si>
  <si>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</si>
  <si>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</si>
  <si>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</si>
  <si>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</si>
  <si>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</si>
  <si>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</si>
  <si>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</si>
  <si>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</si>
  <si>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</si>
  <si>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</si>
  <si>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</si>
  <si>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</si>
  <si>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</si>
  <si>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</si>
  <si>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</si>
  <si>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</si>
  <si>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</si>
  <si>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</si>
  <si>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</si>
  <si>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</si>
  <si>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</si>
  <si>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</si>
  <si>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</si>
  <si>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</si>
  <si>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</si>
  <si>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</si>
  <si>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</si>
  <si>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</si>
  <si>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</si>
  <si>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</si>
  <si>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</si>
  <si>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</si>
  <si>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</si>
  <si>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</si>
  <si>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</si>
  <si>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</si>
  <si>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</si>
  <si>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</si>
  <si>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</si>
  <si>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</si>
  <si>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</si>
  <si>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</si>
  <si>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</si>
  <si>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</si>
  <si>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</si>
  <si>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</si>
  <si>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</si>
  <si>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</si>
  <si>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</si>
  <si>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</si>
  <si>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</si>
  <si>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</si>
  <si>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</si>
  <si>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</si>
  <si>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</si>
  <si>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</si>
  <si>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</si>
  <si>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</si>
  <si>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</si>
  <si>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</si>
  <si>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</si>
  <si>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</si>
  <si>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</si>
  <si>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</si>
  <si>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</si>
  <si>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</si>
  <si>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</si>
  <si>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</si>
  <si>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</si>
  <si>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</si>
  <si>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</si>
  <si>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</si>
  <si>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</si>
  <si>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</si>
  <si>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</si>
  <si>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</si>
  <si>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</si>
  <si>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</si>
  <si>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</si>
  <si>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</si>
  <si>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</si>
  <si>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</si>
  <si>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</si>
  <si>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</si>
  <si>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</si>
  <si>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</si>
  <si>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</si>
  <si>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</si>
  <si>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</si>
  <si>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</si>
  <si>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</si>
  <si>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</si>
  <si>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</si>
  <si>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</si>
  <si>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</si>
  <si>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</si>
  <si>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</si>
  <si>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</si>
  <si>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</si>
  <si>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</si>
  <si>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</si>
  <si>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</si>
  <si>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</si>
  <si>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</si>
  <si>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</si>
  <si>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</si>
  <si>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</si>
  <si>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</si>
  <si>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</si>
  <si>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</si>
  <si>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</si>
  <si>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</si>
  <si>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</si>
  <si>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</si>
  <si>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</si>
  <si>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</si>
  <si>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</si>
  <si>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</si>
  <si>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</si>
  <si>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</si>
  <si>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</si>
  <si>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</si>
  <si>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</si>
  <si>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</si>
  <si>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</si>
  <si>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</si>
  <si>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</si>
  <si>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</si>
  <si>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</si>
  <si>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</si>
  <si>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</si>
  <si>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</si>
  <si>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</si>
  <si>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</si>
  <si>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</si>
  <si>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</si>
  <si>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</si>
  <si>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</si>
  <si>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</si>
  <si>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</si>
  <si>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</si>
  <si>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</si>
  <si>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</si>
  <si>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</si>
  <si>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</si>
  <si>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</si>
  <si>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</si>
  <si>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</si>
  <si>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</si>
  <si>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</si>
  <si>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</si>
  <si>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</si>
  <si>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</si>
  <si>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</si>
  <si>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</si>
  <si>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</si>
  <si>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</si>
  <si>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</si>
  <si>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</si>
  <si>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</si>
  <si>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</si>
  <si>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</si>
  <si>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</si>
  <si>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</si>
  <si>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</si>
  <si>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</si>
  <si>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</si>
  <si>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</si>
  <si>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</si>
  <si>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</si>
  <si>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</si>
  <si>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</si>
  <si>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</si>
  <si>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</si>
  <si>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</si>
  <si>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</si>
  <si>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</si>
  <si>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</si>
  <si>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</si>
  <si>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</si>
  <si>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</si>
  <si>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</si>
  <si>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</si>
  <si>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</si>
  <si>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</si>
  <si>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</si>
  <si>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</si>
  <si>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</si>
  <si>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</si>
  <si>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</si>
  <si>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</si>
  <si>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</si>
  <si>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</si>
  <si>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</si>
  <si>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</si>
  <si>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</si>
  <si>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</si>
  <si>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</si>
  <si>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</si>
  <si>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</si>
  <si>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</si>
  <si>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</si>
  <si>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</si>
  <si>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</si>
  <si>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</si>
  <si>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</si>
  <si>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</si>
  <si>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</si>
  <si>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</si>
  <si>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</si>
  <si>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</si>
  <si>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</si>
  <si>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</si>
  <si>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</si>
  <si>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</si>
  <si>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</si>
  <si>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</si>
  <si>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</si>
  <si>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</si>
  <si>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</si>
  <si>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</si>
  <si>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</si>
  <si>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</si>
  <si>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</si>
  <si>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</si>
  <si>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</si>
  <si>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</si>
  <si>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</si>
  <si>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</si>
  <si>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</si>
  <si>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</si>
  <si>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</si>
  <si>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</si>
  <si>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</si>
  <si>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</si>
  <si>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</si>
  <si>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</si>
  <si>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</si>
  <si>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</si>
  <si>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</si>
  <si>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</si>
  <si>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</si>
  <si>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</si>
  <si>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</si>
  <si>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</si>
  <si>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</si>
  <si>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</si>
  <si>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</si>
  <si>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</si>
  <si>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</si>
  <si>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</si>
  <si>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</si>
  <si>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</si>
  <si>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</si>
  <si>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</si>
  <si>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</si>
  <si>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</si>
  <si>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</si>
  <si>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</si>
  <si>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</si>
  <si>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</si>
  <si>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</si>
  <si>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</si>
  <si>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</si>
  <si>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</si>
  <si>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</si>
  <si>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</si>
  <si>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</si>
  <si>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</si>
  <si>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</si>
  <si>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</si>
  <si>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</si>
  <si>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</si>
  <si>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</si>
  <si>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</si>
  <si>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</si>
  <si>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</si>
  <si>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</si>
  <si>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</si>
  <si>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</si>
  <si>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</si>
  <si>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</si>
  <si>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</si>
  <si>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</si>
  <si>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</si>
  <si>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</si>
  <si>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</si>
  <si>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</si>
  <si>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</si>
  <si>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</si>
  <si>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</si>
  <si>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</si>
  <si>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</si>
  <si>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</si>
  <si>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</si>
  <si>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</si>
  <si>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</si>
  <si>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</si>
  <si>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</si>
  <si>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</si>
  <si>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</si>
  <si>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</si>
  <si>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</si>
  <si>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</si>
  <si>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</si>
  <si>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</si>
  <si>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</si>
  <si>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</si>
  <si>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</si>
  <si>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</si>
  <si>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</si>
  <si>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</si>
  <si>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</si>
  <si>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</si>
  <si>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</si>
  <si>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</si>
  <si>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</si>
  <si>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</si>
  <si>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</si>
  <si>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</si>
  <si>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</si>
  <si>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</si>
  <si>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</si>
  <si>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</si>
  <si>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</si>
  <si>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</si>
  <si>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</si>
  <si>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</si>
  <si>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</si>
  <si>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</si>
  <si>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</si>
  <si>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</si>
  <si>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</si>
  <si>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</si>
  <si>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</si>
  <si>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</si>
  <si>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</si>
  <si>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</si>
  <si>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</si>
  <si>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</si>
  <si>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</si>
  <si>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</si>
  <si>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</si>
  <si>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</si>
  <si>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</si>
  <si>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</si>
  <si>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</si>
  <si>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</si>
  <si>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</si>
  <si>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</si>
  <si>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</si>
  <si>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</si>
  <si>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</si>
  <si>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</si>
  <si>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</si>
  <si>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</si>
  <si>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</si>
  <si>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</si>
  <si>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</si>
  <si>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</si>
  <si>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</si>
  <si>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</si>
  <si>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</si>
  <si>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</si>
  <si>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</si>
  <si>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</si>
  <si>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</si>
  <si>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</si>
  <si>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</si>
  <si>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</si>
  <si>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</si>
  <si>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</si>
  <si>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</si>
  <si>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</si>
  <si>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</si>
  <si>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</si>
  <si>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</si>
  <si>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</si>
  <si>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</si>
  <si>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</si>
  <si>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</si>
  <si>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</si>
  <si>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</si>
  <si>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</si>
  <si>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</si>
  <si>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</si>
  <si>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</si>
  <si>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</si>
  <si>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</si>
  <si>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</si>
  <si>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</si>
  <si>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</si>
  <si>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</si>
  <si>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</si>
  <si>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</si>
  <si>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</si>
  <si>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</si>
  <si>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</si>
  <si>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</si>
  <si>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</si>
  <si>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</si>
  <si>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</si>
  <si>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</si>
  <si>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</si>
  <si>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</si>
  <si>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</si>
  <si>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</si>
  <si>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</si>
  <si>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</si>
  <si>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</si>
  <si>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</si>
  <si>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</si>
  <si>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</si>
  <si>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</si>
  <si>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</si>
  <si>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</si>
  <si>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</si>
  <si>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</si>
  <si>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</si>
  <si>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</si>
  <si>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</si>
  <si>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</si>
  <si>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</si>
  <si>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</si>
  <si>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</si>
  <si>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</si>
  <si>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</si>
  <si>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</si>
  <si>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</si>
  <si>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</si>
  <si>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</si>
  <si>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</si>
  <si>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</si>
  <si>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</si>
  <si>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</si>
  <si>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</si>
  <si>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</si>
  <si>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</si>
  <si>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</si>
  <si>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</si>
  <si>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</si>
  <si>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</si>
  <si>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</si>
  <si>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</si>
  <si>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</si>
  <si>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</si>
  <si>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</si>
  <si>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</si>
  <si>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</si>
  <si>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</si>
  <si>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</si>
  <si>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</si>
  <si>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</si>
  <si>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</si>
  <si>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</si>
  <si>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</si>
  <si>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</si>
  <si>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</si>
  <si>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</si>
  <si>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</si>
  <si>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</si>
  <si>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</si>
  <si>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</si>
  <si>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</si>
  <si>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</si>
  <si>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</si>
  <si>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</si>
  <si>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</si>
  <si>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</si>
  <si>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</si>
  <si>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</si>
  <si>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</si>
  <si>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</si>
  <si>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</si>
  <si>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</si>
  <si>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</si>
  <si>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</si>
  <si>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</si>
  <si>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</si>
  <si>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</si>
  <si>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</si>
  <si>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</si>
  <si>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</si>
  <si>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</si>
  <si>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</si>
  <si>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</si>
  <si>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</si>
  <si>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</si>
  <si>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</si>
  <si>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</si>
  <si>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</si>
  <si>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</si>
  <si>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</si>
  <si>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</si>
  <si>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</si>
  <si>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</si>
  <si>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</si>
  <si>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</si>
  <si>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</si>
  <si>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</si>
  <si>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</si>
  <si>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</si>
  <si>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</si>
  <si>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</si>
  <si>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</si>
  <si>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</si>
  <si>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</si>
  <si>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</si>
  <si>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</si>
  <si>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</si>
  <si>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</si>
  <si>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</si>
  <si>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</si>
  <si>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</si>
  <si>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</si>
  <si>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</si>
  <si>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</si>
  <si>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</si>
  <si>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</si>
  <si>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</si>
  <si>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</si>
  <si>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</si>
  <si>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</si>
  <si>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</si>
  <si>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</si>
  <si>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</si>
  <si>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</si>
  <si>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</si>
  <si>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</si>
  <si>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</si>
  <si>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</si>
  <si>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</si>
  <si>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</si>
  <si>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</si>
  <si>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</si>
  <si>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</si>
  <si>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</si>
  <si>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</si>
  <si>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</si>
  <si>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</si>
  <si>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</si>
  <si>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</si>
  <si>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</si>
  <si>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</si>
  <si>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</si>
  <si>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</si>
  <si>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</si>
  <si>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</si>
  <si>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</si>
  <si>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</si>
  <si>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</si>
  <si>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</si>
  <si>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</si>
  <si>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</si>
  <si>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</si>
  <si>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</si>
  <si>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</si>
  <si>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</si>
  <si>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</si>
  <si>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</si>
  <si>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</si>
  <si>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</si>
  <si>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</si>
  <si>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</si>
  <si>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</si>
  <si>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</si>
  <si>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</si>
  <si>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</si>
  <si>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</si>
  <si>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</si>
  <si>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</si>
  <si>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</si>
  <si>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</si>
  <si>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</si>
  <si>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</si>
  <si>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</si>
  <si>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</si>
  <si>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</si>
  <si>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</si>
  <si>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</si>
  <si>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</si>
  <si>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</si>
  <si>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</si>
  <si>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</si>
  <si>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</si>
  <si>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</si>
  <si>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</si>
  <si>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</si>
  <si>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</si>
  <si>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</si>
  <si>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</si>
  <si>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</si>
  <si>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</si>
  <si>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</si>
  <si>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</si>
  <si>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</si>
  <si>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</si>
  <si>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</si>
  <si>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</si>
  <si>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</si>
  <si>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</si>
  <si>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</si>
  <si>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</si>
  <si>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</si>
  <si>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</si>
  <si>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</si>
  <si>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</si>
  <si>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</si>
  <si>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</si>
  <si>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</si>
  <si>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</si>
  <si>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</si>
  <si>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</si>
  <si>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</si>
  <si>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</si>
  <si>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</si>
  <si>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</si>
  <si>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</si>
  <si>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</si>
  <si>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</si>
  <si>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</si>
  <si>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</si>
  <si>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</si>
  <si>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</si>
  <si>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</si>
  <si>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</si>
  <si>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</si>
  <si>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</si>
  <si>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</si>
  <si>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</si>
  <si>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</si>
  <si>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</si>
  <si>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</si>
  <si>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</si>
  <si>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</si>
  <si>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</si>
  <si>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</si>
  <si>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</si>
  <si>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</si>
  <si>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</si>
  <si>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</si>
  <si>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</si>
  <si>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</si>
  <si>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</si>
  <si>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</si>
  <si>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</si>
  <si>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</si>
  <si>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</si>
  <si>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</si>
  <si>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</si>
  <si>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</si>
  <si>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</si>
  <si>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</si>
  <si>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</si>
  <si>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</si>
  <si>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</si>
  <si>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</si>
  <si>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</si>
  <si>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</si>
  <si>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</si>
  <si>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</si>
  <si>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</si>
  <si>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</si>
  <si>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</si>
  <si>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</si>
  <si>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</si>
  <si>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</si>
  <si>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</si>
  <si>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</si>
  <si>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</si>
  <si>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</si>
  <si>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</si>
  <si>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</si>
  <si>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</si>
  <si>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</si>
  <si>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</si>
  <si>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</si>
  <si>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</si>
  <si>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</si>
  <si>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</si>
  <si>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</si>
  <si>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</si>
  <si>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</si>
  <si>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</si>
  <si>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</si>
  <si>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</si>
  <si>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</si>
  <si>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</si>
  <si>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</si>
  <si>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</si>
  <si>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</si>
  <si>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</si>
  <si>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</si>
  <si>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</si>
  <si>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</si>
  <si>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</si>
  <si>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</si>
  <si>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</si>
  <si>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</si>
  <si>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</si>
  <si>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</si>
  <si>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</si>
  <si>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</si>
  <si>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</si>
  <si>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</si>
  <si>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</si>
  <si>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</si>
  <si>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</si>
  <si>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</si>
  <si>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</si>
  <si>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</si>
  <si>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</si>
  <si>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</si>
  <si>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</si>
  <si>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</si>
  <si>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</si>
  <si>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</si>
  <si>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</si>
  <si>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</si>
  <si>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</si>
  <si>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</si>
  <si>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</si>
  <si>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</si>
  <si>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</si>
  <si>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</si>
  <si>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</si>
  <si>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</si>
  <si>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</si>
  <si>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</si>
  <si>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</si>
  <si>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</si>
  <si>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</si>
  <si>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</si>
  <si>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</si>
  <si>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</si>
  <si>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</si>
  <si>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</si>
  <si>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</si>
  <si>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</si>
  <si>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</si>
  <si>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</si>
  <si>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</si>
  <si>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</si>
  <si>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</si>
  <si>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</si>
  <si>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</si>
  <si>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</si>
  <si>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</si>
  <si>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</si>
  <si>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</si>
  <si>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</si>
  <si>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</si>
  <si>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</si>
  <si>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</si>
  <si>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</si>
  <si>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</si>
  <si>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</si>
  <si>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</si>
  <si>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</si>
  <si>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</si>
  <si>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</si>
  <si>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</si>
  <si>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</si>
  <si>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</si>
  <si>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</si>
  <si>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</si>
  <si>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</si>
  <si>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</si>
  <si>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</si>
  <si>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</si>
  <si>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</si>
  <si>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</si>
  <si>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</si>
  <si>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</si>
  <si>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</si>
  <si>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</si>
  <si>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</si>
  <si>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</si>
  <si>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</si>
  <si>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</si>
  <si>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</si>
  <si>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</si>
  <si>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</si>
  <si>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</si>
  <si>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</si>
  <si>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</si>
  <si>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</si>
  <si>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</si>
  <si>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</si>
  <si>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</si>
  <si>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</si>
  <si>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</si>
  <si>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</si>
  <si>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</si>
  <si>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</si>
  <si>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</si>
  <si>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</si>
  <si>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</si>
  <si>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</si>
  <si>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</si>
  <si>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</si>
  <si>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</si>
  <si>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</si>
  <si>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</si>
  <si>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</si>
  <si>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</si>
  <si>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</si>
  <si>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</si>
  <si>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</si>
  <si>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</si>
  <si>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</si>
  <si>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</si>
  <si>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</si>
  <si>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</si>
  <si>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</si>
  <si>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</si>
  <si>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</si>
  <si>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</si>
  <si>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</si>
  <si>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</si>
  <si>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</si>
  <si>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</si>
  <si>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</si>
  <si>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</si>
  <si>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</si>
  <si>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</si>
  <si>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</si>
  <si>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</si>
  <si>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</si>
  <si>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</si>
  <si>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</si>
  <si>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</si>
  <si>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</si>
  <si>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</si>
  <si>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</si>
  <si>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</si>
  <si>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</si>
  <si>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</si>
  <si>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</si>
  <si>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</si>
  <si>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</si>
  <si>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</si>
  <si>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</si>
  <si>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</si>
  <si>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</si>
  <si>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</si>
  <si>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</si>
  <si>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</si>
  <si>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</si>
  <si>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</si>
  <si>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</si>
  <si>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</si>
  <si>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</si>
  <si>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</si>
  <si>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</si>
  <si>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</si>
  <si>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</si>
  <si>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</si>
  <si>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</si>
  <si>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</si>
  <si>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</si>
  <si>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</si>
  <si>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</si>
  <si>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</si>
  <si>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</si>
  <si>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</si>
  <si>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</si>
  <si>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</si>
  <si>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</si>
  <si>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</si>
  <si>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</si>
  <si>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</si>
  <si>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</si>
  <si>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</si>
  <si>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</si>
  <si>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</si>
  <si>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</si>
  <si>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</si>
  <si>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</si>
  <si>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</si>
  <si>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</si>
  <si>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</si>
  <si>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</si>
  <si>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</si>
  <si>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</si>
  <si>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</si>
  <si>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</si>
  <si>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</si>
  <si>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</si>
  <si>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</si>
  <si>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</si>
  <si>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</si>
  <si>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</si>
  <si>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</si>
  <si>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</si>
  <si>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</si>
  <si>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</si>
  <si>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</si>
  <si>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</si>
  <si>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</si>
  <si>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</si>
  <si>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</si>
  <si>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</si>
  <si>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</si>
  <si>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</si>
  <si>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</si>
  <si>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</si>
  <si>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</si>
  <si>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</si>
  <si>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</si>
  <si>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</si>
  <si>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</si>
  <si>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</si>
  <si>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</si>
  <si>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</si>
  <si>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</si>
  <si>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</si>
  <si>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</si>
  <si>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</si>
  <si>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</si>
  <si>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</si>
  <si>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</si>
  <si>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</si>
  <si>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</si>
  <si>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</si>
  <si>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</si>
  <si>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</si>
  <si>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</si>
  <si>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</si>
  <si>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</si>
  <si>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</si>
  <si>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</si>
  <si>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</si>
  <si>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</si>
  <si>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</si>
  <si>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</si>
  <si>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</si>
  <si>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</si>
  <si>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</si>
  <si>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</si>
  <si>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</si>
  <si>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</si>
  <si>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</si>
  <si>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</si>
  <si>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</si>
  <si>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</si>
  <si>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</si>
  <si>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</si>
  <si>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</si>
  <si>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</si>
  <si>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</si>
  <si>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</si>
  <si>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</si>
  <si>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</si>
  <si>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</si>
  <si>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</si>
  <si>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</si>
  <si>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</si>
  <si>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</si>
  <si>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</si>
  <si>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</si>
  <si>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</si>
  <si>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</si>
  <si>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</si>
  <si>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</si>
  <si>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</si>
  <si>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</si>
  <si>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</si>
  <si>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</si>
  <si>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</si>
  <si>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</si>
  <si>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</si>
  <si>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</si>
  <si>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</si>
  <si>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</si>
  <si>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</si>
  <si>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</si>
  <si>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</si>
  <si>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</si>
  <si>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</si>
  <si>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</si>
  <si>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</si>
  <si>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</si>
  <si>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</si>
  <si>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</si>
  <si>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</si>
  <si>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</si>
  <si>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</si>
  <si>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</si>
  <si>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</si>
  <si>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</si>
  <si>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</si>
  <si>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</si>
  <si>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</si>
  <si>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</si>
  <si>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</si>
  <si>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</si>
  <si>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</si>
  <si>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</si>
  <si>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</si>
  <si>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</si>
  <si>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</si>
  <si>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</si>
  <si>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</si>
  <si>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</si>
  <si>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</si>
  <si>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</si>
  <si>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</si>
  <si>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</si>
  <si>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</si>
  <si>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</si>
  <si>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</si>
  <si>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</si>
  <si>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</si>
  <si>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</si>
  <si>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</si>
  <si>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</si>
  <si>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</si>
  <si>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</si>
  <si>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</si>
  <si>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</si>
  <si>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</si>
  <si>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</si>
  <si>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</si>
  <si>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</si>
  <si>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</si>
  <si>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</si>
  <si>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</si>
  <si>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</si>
  <si>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</si>
  <si>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</si>
  <si>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</si>
  <si>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</si>
  <si>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</si>
  <si>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</si>
  <si>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</si>
  <si>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</si>
  <si>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</si>
  <si>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</si>
  <si>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</si>
  <si>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</si>
  <si>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</si>
  <si>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</si>
  <si>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</si>
  <si>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</si>
  <si>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</si>
  <si>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</si>
  <si>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</si>
  <si>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</si>
  <si>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</si>
  <si>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</si>
  <si>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</si>
  <si>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</si>
  <si>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</si>
  <si>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</si>
  <si>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</si>
  <si>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</si>
  <si>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</si>
  <si>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</si>
  <si>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</si>
  <si>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</si>
  <si>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</si>
  <si>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</si>
  <si>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</si>
  <si>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</si>
  <si>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</si>
  <si>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</si>
  <si>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</si>
  <si>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</si>
  <si>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</si>
  <si>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</si>
  <si>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</si>
  <si>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</si>
  <si>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</si>
  <si>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</si>
  <si>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</si>
  <si>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</si>
  <si>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</si>
  <si>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</si>
  <si>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</si>
  <si>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</si>
  <si>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</si>
  <si>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</si>
  <si>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</si>
  <si>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</si>
  <si>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</si>
  <si>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</si>
  <si>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</si>
  <si>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</si>
  <si>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</si>
  <si>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</si>
  <si>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</si>
  <si>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</si>
  <si>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</si>
  <si>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</si>
  <si>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</si>
  <si>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</si>
  <si>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</si>
  <si>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</si>
  <si>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</si>
  <si>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</si>
  <si>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</si>
  <si>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</si>
  <si>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</si>
  <si>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</si>
  <si>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</si>
  <si>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</si>
  <si>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</si>
  <si>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</si>
  <si>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</si>
  <si>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</si>
  <si>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</si>
  <si>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</si>
  <si>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</si>
  <si>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</si>
  <si>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</si>
  <si>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</si>
  <si>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</si>
  <si>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</si>
  <si>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</si>
  <si>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</si>
  <si>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</si>
  <si>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</si>
  <si>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</si>
  <si>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</si>
  <si>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</si>
  <si>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</si>
  <si>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</si>
  <si>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</si>
  <si>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</si>
  <si>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</si>
  <si>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</si>
  <si>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</si>
  <si>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</si>
  <si>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</si>
  <si>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</si>
  <si>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</si>
  <si>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</si>
  <si>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</si>
  <si>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</si>
  <si>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</si>
  <si>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</si>
  <si>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</si>
  <si>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</si>
  <si>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</si>
  <si>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</si>
  <si>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</si>
  <si>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</si>
  <si>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</si>
  <si>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</si>
  <si>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</si>
  <si>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</si>
  <si>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</si>
  <si>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</si>
  <si>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</si>
  <si>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</si>
  <si>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</si>
  <si>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</si>
  <si>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</si>
  <si>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</si>
  <si>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</si>
  <si>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</si>
  <si>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</si>
  <si>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</si>
  <si>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</si>
  <si>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</si>
  <si>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</si>
  <si>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</si>
  <si>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</si>
  <si>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</si>
  <si>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</si>
  <si>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</si>
  <si>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</si>
  <si>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</si>
  <si>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</si>
  <si>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</si>
  <si>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</si>
  <si>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</si>
  <si>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</si>
  <si>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</si>
  <si>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</si>
  <si>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</si>
  <si>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</si>
  <si>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</si>
  <si>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</si>
  <si>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</si>
  <si>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</si>
  <si>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</si>
  <si>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</si>
  <si>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</si>
  <si>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</si>
  <si>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</si>
  <si>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</si>
  <si>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</si>
  <si>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</si>
  <si>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</si>
  <si>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</si>
  <si>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</si>
  <si>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</si>
  <si>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</si>
  <si>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</si>
  <si>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</si>
  <si>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</si>
  <si>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</si>
  <si>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</si>
  <si>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</si>
  <si>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</si>
  <si>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</si>
  <si>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</si>
  <si>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</si>
  <si>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</si>
  <si>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</si>
  <si>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</si>
  <si>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</si>
  <si>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</si>
  <si>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</si>
  <si>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</si>
  <si>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</si>
  <si>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</si>
  <si>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</si>
  <si>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</si>
  <si>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</si>
  <si>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</si>
  <si>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</si>
  <si>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</si>
  <si>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</si>
  <si>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</si>
  <si>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</si>
  <si>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</si>
  <si>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</si>
  <si>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</si>
  <si>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</si>
  <si>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</si>
  <si>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</si>
  <si>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</si>
  <si>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</si>
  <si>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</si>
  <si>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</si>
  <si>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</si>
  <si>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</si>
  <si>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</si>
  <si>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</si>
  <si>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</si>
  <si>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</si>
  <si>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</si>
  <si>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</si>
  <si>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</si>
  <si>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</si>
  <si>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</si>
  <si>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</si>
  <si>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</si>
  <si>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</si>
  <si>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</si>
  <si>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</si>
  <si>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</si>
  <si>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</si>
  <si>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</si>
  <si>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</si>
  <si>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</si>
  <si>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</si>
  <si>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</si>
  <si>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</si>
  <si>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</si>
  <si>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</si>
  <si>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</si>
  <si>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</si>
  <si>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</si>
  <si>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</si>
  <si>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</si>
  <si>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</si>
  <si>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</si>
  <si>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</si>
  <si>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</si>
  <si>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</si>
  <si>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</si>
  <si>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</si>
  <si>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</si>
  <si>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</si>
  <si>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</si>
  <si>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</si>
  <si>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</si>
  <si>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</si>
  <si>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</si>
  <si>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</si>
  <si>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</si>
  <si>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</si>
  <si>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</si>
  <si>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</si>
  <si>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</si>
  <si>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</si>
  <si>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</si>
  <si>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</si>
  <si>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</si>
  <si>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</si>
  <si>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</si>
  <si>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</si>
  <si>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</si>
  <si>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</si>
  <si>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</si>
  <si>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</si>
  <si>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</si>
  <si>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</si>
  <si>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</si>
  <si>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</si>
  <si>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</si>
  <si>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</si>
  <si>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</si>
  <si>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</si>
  <si>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</si>
  <si>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</si>
  <si>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</si>
  <si>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</si>
  <si>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</si>
  <si>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</si>
  <si>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</si>
  <si>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</si>
  <si>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</si>
  <si>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</si>
  <si>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</si>
  <si>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</si>
  <si>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</si>
  <si>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</si>
  <si>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</si>
  <si>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</si>
  <si>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</si>
  <si>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</si>
  <si>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</si>
  <si>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</si>
  <si>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</si>
  <si>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</si>
  <si>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</si>
  <si>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</si>
  <si>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</si>
  <si>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</si>
  <si>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</si>
  <si>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</si>
  <si>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</si>
  <si>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</si>
  <si>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</si>
  <si>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</si>
  <si>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</si>
  <si>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</si>
  <si>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</si>
  <si>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</si>
  <si>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</si>
  <si>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</si>
  <si>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</si>
  <si>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</si>
  <si>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</si>
  <si>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</si>
  <si>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</si>
  <si>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</si>
  <si>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</si>
  <si>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</si>
  <si>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</si>
  <si>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</si>
  <si>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</si>
  <si>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</si>
  <si>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</si>
  <si>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</si>
  <si>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</si>
  <si>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</si>
  <si>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</si>
  <si>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</si>
  <si>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</si>
  <si>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</si>
  <si>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</si>
  <si>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</si>
  <si>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</si>
  <si>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</si>
  <si>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</si>
  <si>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</si>
  <si>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</si>
  <si>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</si>
  <si>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</si>
  <si>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</si>
  <si>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</si>
  <si>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</si>
  <si>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</si>
  <si>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</si>
  <si>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</si>
  <si>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</si>
  <si>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</si>
  <si>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</si>
  <si>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</si>
  <si>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</si>
  <si>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</si>
  <si>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</si>
  <si>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</si>
  <si>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</si>
  <si>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</si>
  <si>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</si>
  <si>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</si>
  <si>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</si>
  <si>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</si>
  <si>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</si>
  <si>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</si>
  <si>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</si>
  <si>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</si>
  <si>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</si>
  <si>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</si>
  <si>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</si>
  <si>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</si>
  <si>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</si>
  <si>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</si>
  <si>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</si>
  <si>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</si>
  <si>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</si>
  <si>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</si>
  <si>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</si>
  <si>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</si>
  <si>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</si>
  <si>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</si>
  <si>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</si>
  <si>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</si>
  <si>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</si>
  <si>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</si>
  <si>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</si>
  <si>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</si>
  <si>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</si>
  <si>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</si>
  <si>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</si>
  <si>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</si>
  <si>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</si>
  <si>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</si>
  <si>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</si>
  <si>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</si>
  <si>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</si>
  <si>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</si>
  <si>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</si>
  <si>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</si>
  <si>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</si>
  <si>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</si>
  <si>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</si>
  <si>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</si>
  <si>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</si>
  <si>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</si>
  <si>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</si>
  <si>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</si>
  <si>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</si>
  <si>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</si>
  <si>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</si>
  <si>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</si>
  <si>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</si>
  <si>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</si>
  <si>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</si>
  <si>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</si>
  <si>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</si>
  <si>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</si>
  <si>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</si>
  <si>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</si>
  <si>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</si>
  <si>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</si>
  <si>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</si>
  <si>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</si>
  <si>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</si>
  <si>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</si>
  <si>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</si>
  <si>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</si>
  <si>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</si>
  <si>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</si>
  <si>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</si>
  <si>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</si>
  <si>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</si>
  <si>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</si>
  <si>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</si>
  <si>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</si>
  <si>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</si>
  <si>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</si>
  <si>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</si>
  <si>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</si>
  <si>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</si>
  <si>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</si>
  <si>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</si>
  <si>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</si>
  <si>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</si>
  <si>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</si>
  <si>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</si>
  <si>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</si>
  <si>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</si>
  <si>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</si>
  <si>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</si>
  <si>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</si>
  <si>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</si>
  <si>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</si>
  <si>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</si>
  <si>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</si>
  <si>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</si>
  <si>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</si>
  <si>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</si>
  <si>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</si>
  <si>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</si>
  <si>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</si>
  <si>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</si>
  <si>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</si>
  <si>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</si>
  <si>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</si>
  <si>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</si>
  <si>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</si>
  <si>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</si>
  <si>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</si>
  <si>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</si>
  <si>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</si>
  <si>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</si>
  <si>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</si>
  <si>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</si>
  <si>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</si>
  <si>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</si>
  <si>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</si>
  <si>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</si>
  <si>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</si>
  <si>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</si>
  <si>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</si>
  <si>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</si>
  <si>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</si>
  <si>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</si>
  <si>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</si>
  <si>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</si>
  <si>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</si>
  <si>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</si>
  <si>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</si>
  <si>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</si>
  <si>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</si>
  <si>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</si>
  <si>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</si>
  <si>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</si>
  <si>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</si>
  <si>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</si>
  <si>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</si>
  <si>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</si>
  <si>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</si>
  <si>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</si>
  <si>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</si>
  <si>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</si>
  <si>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</si>
  <si>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</si>
  <si>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</si>
  <si>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</si>
  <si>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</si>
  <si>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</si>
  <si>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</si>
  <si>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</si>
  <si>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</si>
  <si>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</si>
  <si>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</si>
  <si>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</si>
  <si>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</si>
  <si>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</si>
  <si>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</si>
  <si>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</si>
  <si>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</si>
  <si>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</si>
  <si>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</si>
  <si>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</si>
  <si>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</si>
  <si>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</si>
  <si>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</si>
  <si>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</si>
  <si>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</si>
  <si>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</si>
  <si>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</si>
  <si>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</si>
  <si>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</si>
  <si>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</si>
  <si>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</si>
  <si>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</si>
  <si>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</si>
  <si>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</si>
  <si>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</si>
  <si>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</si>
  <si>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</si>
  <si>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</si>
  <si>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</si>
  <si>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</si>
  <si>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</si>
  <si>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</si>
  <si>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</si>
  <si>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</si>
  <si>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</si>
  <si>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</si>
  <si>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</si>
  <si>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</si>
  <si>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</si>
  <si>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</si>
  <si>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</si>
  <si>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</si>
  <si>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</si>
  <si>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</si>
  <si>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</si>
  <si>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</si>
  <si>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</si>
  <si>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</si>
  <si>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</si>
  <si>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</si>
  <si>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</si>
  <si>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</si>
  <si>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</si>
  <si>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</si>
  <si>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</si>
  <si>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</si>
  <si>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</si>
  <si>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</si>
  <si>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</si>
  <si>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</si>
  <si>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</si>
  <si>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</si>
  <si>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</si>
  <si>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</si>
  <si>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</si>
  <si>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</si>
  <si>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</si>
  <si>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</si>
  <si>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</si>
  <si>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</si>
  <si>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</si>
  <si>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</si>
  <si>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</si>
  <si>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</si>
  <si>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</si>
  <si>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</si>
  <si>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</si>
  <si>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</si>
  <si>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</si>
  <si>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</si>
  <si>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</si>
  <si>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</si>
  <si>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</si>
  <si>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</si>
  <si>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</si>
  <si>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</si>
  <si>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</si>
  <si>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</si>
  <si>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</si>
  <si>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</si>
  <si>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</si>
  <si>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</si>
  <si>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</si>
  <si>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</si>
  <si>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</si>
  <si>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</si>
  <si>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</si>
  <si>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</si>
  <si>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</si>
  <si>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</si>
  <si>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</si>
  <si>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</si>
  <si>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</si>
  <si>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</si>
  <si>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</si>
  <si>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</si>
  <si>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</si>
  <si>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</si>
  <si>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</si>
  <si>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</si>
  <si>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</si>
  <si>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</si>
  <si>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</si>
  <si>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</si>
  <si>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</si>
  <si>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</si>
  <si>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</si>
  <si>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</si>
  <si>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</si>
  <si>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</si>
  <si>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</si>
  <si>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</si>
  <si>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</si>
  <si>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</si>
  <si>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</si>
  <si>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</si>
  <si>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</si>
  <si>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</si>
  <si>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</si>
  <si>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</si>
  <si>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</si>
  <si>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</si>
  <si>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</si>
  <si>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</si>
  <si>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</si>
  <si>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</si>
  <si>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</si>
  <si>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</si>
  <si>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</si>
  <si>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</si>
  <si>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</si>
  <si>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</si>
  <si>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</si>
  <si>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</si>
  <si>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</si>
  <si>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</si>
  <si>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</si>
  <si>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</si>
  <si>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</si>
  <si>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</si>
  <si>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</si>
  <si>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</si>
  <si>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</si>
  <si>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</si>
  <si>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</si>
  <si>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</si>
  <si>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</si>
  <si>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</si>
  <si>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</si>
  <si>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</si>
  <si>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</si>
  <si>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</si>
  <si>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</si>
  <si>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</si>
  <si>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</si>
  <si>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</si>
  <si>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</si>
  <si>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</si>
  <si>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</si>
  <si>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</si>
  <si>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</si>
  <si>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</si>
  <si>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</si>
  <si>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</si>
  <si>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</si>
  <si>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</si>
  <si>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</si>
  <si>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</si>
  <si>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</si>
  <si>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</si>
  <si>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</si>
  <si>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</si>
  <si>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</si>
  <si>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</si>
  <si>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</si>
  <si>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</si>
  <si>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</si>
  <si>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</si>
  <si>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</si>
  <si>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</si>
  <si>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</si>
  <si>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</si>
  <si>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</si>
  <si>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</si>
  <si>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</si>
  <si>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</si>
  <si>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</si>
  <si>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</si>
  <si>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</si>
  <si>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</si>
  <si>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</si>
  <si>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</si>
  <si>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</si>
  <si>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</si>
  <si>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</si>
  <si>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</si>
  <si>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</si>
  <si>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</si>
  <si>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</si>
  <si>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</si>
  <si>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</si>
  <si>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</si>
  <si>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</si>
  <si>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</si>
  <si>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</si>
  <si>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</si>
  <si>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</si>
  <si>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</si>
  <si>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</si>
  <si>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</si>
  <si>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</si>
  <si>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</si>
  <si>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</si>
  <si>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</si>
  <si>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</si>
  <si>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</si>
  <si>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</si>
  <si>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</si>
  <si>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</si>
  <si>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</si>
  <si>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</si>
  <si>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</si>
  <si>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</si>
  <si>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</si>
  <si>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</si>
  <si>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</si>
  <si>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</si>
  <si>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</si>
  <si>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</si>
  <si>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</si>
  <si>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</si>
  <si>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</si>
  <si>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</si>
  <si>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</si>
  <si>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</si>
  <si>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</si>
  <si>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</si>
  <si>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</si>
  <si>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</si>
  <si>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</si>
  <si>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</si>
  <si>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</si>
  <si>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</si>
  <si>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</si>
  <si>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</si>
  <si>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</si>
  <si>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</si>
  <si>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</si>
  <si>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</si>
  <si>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</si>
  <si>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</si>
  <si>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</si>
  <si>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</si>
  <si>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</si>
  <si>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</si>
  <si>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</si>
  <si>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</si>
  <si>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</si>
  <si>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</si>
  <si>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</si>
  <si>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</si>
  <si>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</si>
  <si>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</si>
  <si>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</si>
  <si>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</si>
  <si>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</si>
  <si>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</si>
  <si>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</si>
  <si>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</si>
  <si>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</si>
  <si>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</si>
  <si>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</si>
  <si>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</si>
  <si>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</si>
  <si>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</si>
  <si>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</si>
  <si>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</si>
  <si>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</si>
  <si>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</si>
  <si>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</si>
  <si>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</si>
  <si>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</si>
  <si>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</si>
  <si>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</si>
  <si>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</si>
  <si>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</si>
  <si>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</si>
  <si>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</si>
  <si>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</si>
  <si>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</si>
  <si>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</si>
  <si>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</si>
  <si>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</si>
  <si>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</si>
  <si>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</si>
  <si>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</si>
  <si>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</si>
  <si>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</si>
  <si>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</si>
  <si>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</si>
  <si>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</si>
  <si>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</si>
  <si>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</si>
  <si>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</si>
  <si>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</si>
  <si>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</si>
  <si>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</si>
  <si>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</si>
  <si>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</si>
  <si>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</si>
  <si>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</si>
  <si>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</si>
  <si>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</si>
  <si>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</si>
  <si>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</si>
  <si>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</si>
  <si>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</si>
  <si>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</si>
  <si>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</si>
  <si>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</si>
  <si>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</si>
  <si>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</si>
  <si>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</si>
  <si>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</si>
  <si>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</si>
  <si>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</si>
  <si>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</si>
  <si>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</si>
  <si>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</si>
  <si>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</si>
  <si>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</si>
  <si>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</si>
  <si>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</si>
  <si>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</si>
  <si>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</si>
  <si>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</si>
  <si>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</si>
  <si>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</si>
  <si>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</si>
  <si>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</si>
  <si>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</si>
  <si>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</si>
  <si>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</si>
  <si>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</si>
  <si>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</si>
  <si>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</si>
  <si>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</si>
  <si>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</si>
  <si>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</si>
  <si>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</si>
  <si>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</si>
  <si>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</si>
  <si>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</si>
  <si>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</si>
  <si>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</si>
  <si>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</si>
  <si>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</si>
  <si>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</si>
  <si>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</si>
  <si>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</si>
  <si>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</si>
  <si>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</si>
  <si>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</si>
  <si>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</si>
  <si>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</si>
  <si>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</si>
  <si>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</si>
  <si>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</si>
  <si>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</si>
  <si>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</si>
  <si>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</si>
  <si>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</si>
  <si>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</si>
  <si>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</si>
  <si>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</si>
  <si>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</si>
  <si>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</si>
  <si>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</si>
  <si>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</si>
  <si>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</si>
  <si>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</si>
  <si>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</si>
  <si>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</si>
  <si>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</si>
  <si>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</si>
  <si>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</si>
  <si>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</si>
  <si>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</si>
  <si>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</si>
  <si>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</si>
  <si>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</si>
  <si>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</si>
  <si>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</si>
  <si>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</si>
  <si>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</si>
  <si>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</si>
  <si>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</si>
  <si>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</si>
  <si>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</si>
  <si>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</si>
  <si>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</si>
  <si>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</si>
  <si>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</si>
  <si>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</si>
  <si>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</si>
  <si>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</si>
  <si>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</si>
  <si>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</si>
  <si>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</si>
  <si>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</si>
  <si>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</si>
  <si>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</si>
  <si>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</si>
  <si>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</si>
  <si>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</si>
  <si>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</si>
  <si>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</si>
  <si>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</si>
  <si>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</si>
  <si>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</si>
  <si>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</si>
  <si>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</si>
  <si>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</si>
  <si>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</si>
  <si>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</si>
  <si>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</si>
  <si>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</si>
  <si>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</si>
  <si>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</si>
  <si>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</si>
  <si>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</si>
  <si>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</si>
  <si>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</si>
  <si>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</si>
  <si>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</si>
  <si>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</si>
  <si>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</si>
  <si>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</si>
  <si>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</si>
  <si>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</si>
  <si>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</si>
  <si>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</si>
  <si>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</si>
  <si>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</si>
  <si>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</si>
  <si>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</si>
  <si>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</si>
  <si>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</si>
  <si>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</si>
  <si>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</si>
  <si>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</si>
  <si>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</si>
  <si>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</si>
  <si>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</si>
  <si>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</si>
  <si>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</si>
  <si>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</si>
  <si>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</si>
  <si>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</si>
  <si>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</si>
  <si>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</si>
  <si>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</si>
  <si>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</si>
  <si>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</si>
  <si>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</si>
  <si>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</si>
  <si>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</si>
  <si>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</si>
  <si>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</si>
  <si>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</si>
  <si>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</si>
  <si>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</si>
  <si>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</si>
  <si>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</si>
  <si>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</si>
  <si>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</si>
  <si>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</si>
  <si>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</si>
  <si>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</si>
  <si>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</si>
  <si>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</si>
  <si>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</si>
  <si>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</si>
  <si>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</si>
  <si>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</si>
  <si>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</si>
  <si>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</si>
  <si>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</si>
  <si>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</si>
  <si>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</si>
  <si>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</si>
  <si>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</si>
  <si>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</si>
  <si>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</si>
  <si>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</si>
  <si>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</si>
  <si>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</si>
  <si>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</si>
  <si>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</si>
  <si>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</si>
  <si>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</si>
  <si>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</si>
  <si>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</si>
  <si>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</si>
  <si>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</si>
  <si>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</si>
  <si>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</si>
  <si>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</si>
  <si>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</si>
  <si>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</si>
  <si>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</si>
  <si>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</si>
  <si>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</si>
  <si>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</si>
  <si>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</si>
  <si>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</si>
  <si>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</si>
  <si>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</si>
  <si>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</si>
  <si>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</si>
  <si>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</si>
  <si>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</si>
  <si>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</si>
  <si>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</si>
  <si>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</si>
  <si>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</si>
  <si>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</si>
  <si>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</si>
  <si>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</si>
  <si>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</si>
  <si>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</si>
  <si>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</si>
  <si>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</si>
  <si>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</si>
  <si>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</si>
  <si>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</si>
  <si>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</si>
  <si>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</si>
  <si>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</si>
  <si>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</si>
  <si>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</si>
  <si>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</si>
  <si>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</si>
  <si>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</si>
  <si>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</si>
  <si>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</si>
  <si>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</si>
  <si>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</si>
  <si>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</si>
  <si>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</si>
  <si>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</si>
  <si>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</si>
  <si>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</si>
  <si>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</si>
  <si>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</si>
  <si>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</si>
  <si>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</si>
  <si>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</si>
  <si>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</si>
  <si>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</si>
  <si>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</si>
  <si>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</si>
  <si>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</si>
  <si>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</si>
  <si>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</si>
  <si>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</si>
  <si>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</si>
  <si>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</si>
  <si>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</si>
  <si>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</si>
  <si>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</si>
  <si>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</si>
  <si>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</si>
  <si>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</si>
  <si>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</si>
  <si>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</si>
  <si>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</si>
  <si>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</si>
  <si>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</si>
  <si>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</si>
  <si>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</si>
  <si>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</si>
  <si>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</si>
  <si>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</si>
  <si>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</si>
  <si>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</si>
  <si>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</si>
  <si>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</si>
  <si>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</si>
  <si>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</si>
  <si>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</si>
  <si>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</si>
  <si>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</si>
  <si>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</si>
  <si>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</si>
  <si>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</si>
  <si>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</si>
  <si>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</si>
  <si>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</si>
  <si>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</si>
  <si>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</si>
  <si>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</si>
  <si>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</si>
  <si>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</si>
  <si>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</si>
  <si>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</si>
  <si>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</si>
  <si>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</si>
  <si>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</si>
  <si>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</si>
  <si>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</si>
  <si>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</si>
  <si>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</si>
  <si>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</si>
  <si>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</si>
  <si>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</si>
  <si>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</si>
  <si>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</si>
  <si>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</si>
  <si>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</si>
  <si>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</si>
  <si>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</si>
  <si>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</si>
  <si>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</si>
  <si>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</si>
  <si>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</si>
  <si>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</si>
  <si>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</si>
  <si>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</si>
  <si>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</si>
  <si>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</si>
  <si>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</si>
  <si>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</si>
  <si>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</si>
  <si>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</si>
  <si>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</si>
  <si>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</si>
  <si>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</si>
  <si>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</si>
  <si>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</si>
  <si>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</si>
  <si>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</si>
  <si>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</si>
  <si>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</si>
  <si>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</si>
  <si>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</si>
  <si>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</si>
  <si>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</si>
  <si>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</si>
  <si>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</si>
  <si>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</si>
  <si>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</si>
  <si>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</si>
  <si>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</si>
  <si>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</si>
  <si>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</si>
  <si>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</si>
  <si>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</si>
  <si>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</si>
  <si>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</si>
  <si>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</si>
  <si>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</si>
  <si>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</si>
  <si>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</si>
  <si>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</si>
  <si>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</si>
  <si>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</si>
  <si>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</si>
  <si>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</si>
  <si>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</si>
  <si>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</si>
  <si>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</si>
  <si>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</si>
  <si>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</si>
  <si>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</si>
  <si>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</si>
  <si>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</si>
  <si>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</si>
  <si>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</si>
  <si>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</si>
  <si>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</si>
  <si>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</si>
  <si>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</si>
  <si>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</si>
  <si>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</si>
  <si>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</si>
  <si>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</si>
  <si>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</si>
  <si>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</si>
  <si>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</si>
  <si>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</si>
  <si>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</si>
  <si>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</si>
  <si>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</si>
  <si>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</si>
  <si>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</si>
  <si>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</si>
  <si>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</si>
  <si>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</si>
  <si>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</si>
  <si>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</si>
  <si>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</si>
  <si>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</si>
  <si>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</si>
  <si>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</si>
  <si>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</si>
  <si>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</si>
  <si>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</si>
  <si>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</si>
  <si>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</si>
  <si>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</si>
  <si>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</si>
  <si>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</si>
  <si>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</si>
  <si>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</si>
  <si>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</si>
  <si>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</si>
  <si>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</si>
  <si>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</si>
  <si>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</si>
  <si>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</si>
  <si>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</si>
  <si>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</si>
  <si>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</si>
  <si>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</si>
  <si>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</si>
  <si>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</si>
  <si>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</si>
  <si>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</si>
  <si>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</si>
  <si>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</si>
  <si>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</si>
  <si>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</si>
  <si>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</si>
  <si>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</si>
  <si>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</si>
  <si>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</si>
  <si>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</si>
  <si>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</si>
  <si>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</si>
  <si>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</si>
  <si>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</si>
  <si>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</si>
  <si>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</si>
  <si>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</si>
  <si>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</si>
  <si>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</si>
  <si>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</si>
  <si>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</si>
  <si>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</si>
  <si>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</si>
  <si>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</si>
  <si>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</si>
  <si>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</si>
  <si>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</si>
  <si>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</si>
  <si>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</si>
  <si>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</si>
  <si>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</si>
  <si>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</si>
  <si>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</si>
  <si>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</si>
  <si>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</si>
  <si>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</si>
  <si>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</si>
  <si>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</si>
  <si>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</si>
  <si>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</si>
  <si>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</si>
  <si>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</si>
  <si>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</si>
  <si>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</si>
  <si>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</si>
  <si>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</si>
  <si>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</si>
  <si>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</si>
  <si>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</si>
  <si>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</si>
  <si>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</si>
  <si>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</si>
  <si>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</si>
  <si>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</si>
  <si>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</si>
  <si>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</si>
  <si>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</si>
  <si>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</si>
  <si>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</si>
  <si>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</si>
  <si>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</si>
  <si>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</si>
  <si>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</si>
  <si>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</si>
  <si>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</si>
  <si>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</si>
  <si>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</si>
  <si>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</si>
  <si>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</si>
  <si>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</si>
  <si>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</si>
  <si>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</si>
  <si>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</si>
  <si>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</si>
  <si>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</si>
  <si>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</si>
  <si>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</si>
  <si>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</si>
  <si>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</si>
  <si>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</si>
  <si>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</si>
  <si>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</si>
  <si>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</si>
  <si>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</si>
  <si>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</si>
  <si>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</si>
  <si>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</si>
  <si>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</si>
  <si>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</si>
  <si>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</si>
  <si>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</si>
  <si>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</si>
  <si>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</si>
  <si>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</si>
  <si>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</si>
  <si>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</si>
  <si>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</si>
  <si>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</si>
  <si>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</si>
  <si>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</si>
  <si>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</si>
  <si>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</si>
  <si>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</si>
  <si>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</si>
  <si>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</si>
  <si>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</si>
  <si>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</si>
  <si>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</si>
  <si>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</si>
  <si>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</si>
  <si>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</si>
  <si>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</si>
  <si>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</si>
  <si>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</si>
  <si>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</si>
  <si>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</si>
  <si>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</si>
  <si>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</si>
  <si>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</si>
  <si>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</si>
  <si>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</si>
  <si>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</si>
  <si>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</si>
  <si>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</si>
  <si>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</si>
  <si>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</si>
  <si>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</si>
  <si>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</si>
  <si>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</si>
  <si>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</si>
  <si>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</si>
  <si>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</si>
  <si>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</si>
  <si>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</si>
  <si>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</si>
  <si>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</si>
  <si>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</si>
  <si>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</si>
  <si>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</si>
  <si>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</si>
  <si>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</si>
  <si>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</si>
  <si>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</si>
  <si>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</si>
  <si>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</si>
  <si>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</si>
  <si>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</si>
  <si>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</si>
  <si>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</si>
  <si>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</si>
  <si>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</si>
  <si>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</si>
  <si>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</si>
  <si>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</si>
  <si>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</si>
  <si>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</si>
  <si>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</si>
  <si>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</si>
  <si>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</si>
  <si>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</si>
  <si>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</si>
  <si>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</si>
  <si>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</si>
  <si>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</si>
  <si>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</si>
  <si>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</si>
  <si>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</si>
  <si>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</si>
  <si>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</si>
  <si>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</si>
  <si>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</si>
  <si>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</si>
  <si>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</si>
  <si>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</si>
  <si>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</si>
  <si>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</si>
  <si>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</si>
  <si>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</si>
  <si>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</si>
  <si>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</si>
  <si>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</si>
  <si>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</si>
  <si>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</si>
  <si>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</si>
  <si>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</si>
  <si>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</si>
  <si>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</si>
  <si>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</si>
  <si>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</si>
  <si>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</si>
  <si>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</si>
  <si>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</si>
  <si>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</si>
  <si>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</si>
  <si>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</si>
  <si>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</si>
  <si>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</si>
  <si>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</si>
  <si>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</si>
  <si>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</si>
  <si>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</si>
  <si>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</si>
  <si>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</si>
  <si>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</si>
  <si>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</si>
  <si>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</si>
  <si>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</si>
  <si>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</si>
  <si>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</si>
  <si>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</si>
  <si>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</si>
  <si>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</si>
  <si>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</si>
  <si>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</si>
  <si>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</si>
  <si>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</si>
  <si>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</si>
  <si>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</si>
  <si>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</si>
  <si>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</si>
  <si>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</si>
  <si>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</si>
  <si>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</si>
  <si>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</si>
  <si>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</si>
  <si>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</si>
  <si>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</si>
  <si>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</si>
  <si>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</si>
  <si>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</si>
  <si>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</si>
  <si>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</si>
  <si>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</si>
  <si>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</si>
  <si>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</si>
  <si>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</si>
  <si>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</si>
  <si>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</si>
  <si>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</si>
  <si>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</si>
  <si>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</si>
  <si>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</si>
  <si>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</si>
  <si>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</si>
  <si>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</si>
  <si>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</si>
  <si>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</si>
  <si>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</si>
  <si>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</si>
  <si>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</si>
  <si>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</si>
  <si>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</si>
  <si>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</si>
  <si>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</si>
  <si>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</si>
  <si>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</si>
  <si>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</si>
  <si>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</si>
  <si>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</si>
  <si>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</si>
  <si>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</si>
  <si>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</si>
  <si>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</si>
  <si>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</si>
  <si>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</si>
  <si>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</si>
  <si>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</si>
  <si>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</si>
  <si>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</si>
  <si>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</si>
  <si>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</si>
  <si>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</si>
  <si>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</si>
  <si>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</si>
  <si>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</si>
  <si>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</si>
  <si>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</si>
  <si>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</si>
  <si>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</si>
  <si>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</si>
  <si>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</si>
  <si>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</si>
  <si>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</si>
  <si>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</si>
  <si>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</si>
  <si>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</si>
  <si>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</si>
  <si>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</si>
  <si>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</si>
  <si>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</si>
  <si>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</si>
  <si>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</si>
  <si>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</si>
  <si>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</si>
  <si>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</si>
  <si>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</si>
  <si>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</si>
  <si>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</si>
  <si>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</si>
  <si>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</si>
  <si>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</si>
  <si>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</si>
  <si>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</si>
  <si>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</si>
  <si>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</si>
  <si>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</si>
  <si>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</si>
  <si>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</si>
  <si>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</si>
  <si>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</si>
  <si>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</si>
  <si>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</si>
  <si>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</si>
  <si>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</si>
  <si>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</si>
  <si>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</si>
  <si>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</si>
  <si>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</si>
  <si>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</si>
  <si>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</si>
  <si>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</si>
  <si>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</si>
  <si>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</si>
  <si>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</si>
  <si>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</si>
  <si>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</si>
  <si>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</si>
  <si>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</si>
  <si>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</si>
  <si>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</si>
  <si>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</si>
  <si>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</si>
  <si>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</si>
  <si>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</si>
  <si>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</si>
  <si>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</si>
  <si>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</si>
  <si>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</si>
  <si>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</si>
  <si>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</si>
  <si>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</si>
  <si>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</si>
  <si>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</si>
  <si>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</si>
  <si>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</si>
  <si>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</si>
  <si>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</si>
  <si>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</si>
  <si>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</si>
  <si>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</si>
  <si>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</si>
  <si>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</si>
  <si>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</si>
  <si>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</si>
  <si>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</si>
  <si>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</si>
  <si>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</si>
  <si>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</si>
  <si>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</si>
  <si>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</si>
  <si>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</si>
  <si>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</si>
  <si>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</si>
  <si>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</si>
  <si>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</si>
  <si>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</si>
  <si>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</si>
  <si>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</si>
  <si>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</si>
  <si>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</si>
  <si>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</si>
  <si>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</si>
  <si>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</si>
  <si>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</si>
  <si>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</si>
  <si>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</si>
  <si>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</si>
  <si>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</si>
  <si>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</si>
  <si>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</si>
  <si>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</si>
  <si>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</si>
  <si>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</si>
  <si>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</si>
  <si>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</si>
  <si>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</si>
  <si>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</si>
  <si>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</si>
  <si>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</si>
  <si>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</si>
  <si>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</si>
  <si>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</si>
  <si>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</si>
  <si>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</si>
  <si>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</si>
  <si>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</si>
  <si>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</si>
  <si>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</si>
  <si>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</si>
  <si>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</si>
  <si>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</si>
  <si>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</si>
  <si>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</si>
  <si>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</si>
  <si>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</si>
  <si>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</si>
  <si>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</si>
  <si>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</si>
  <si>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</si>
  <si>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</si>
  <si>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</si>
  <si>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</si>
  <si>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</si>
  <si>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</si>
  <si>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</si>
  <si>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</si>
  <si>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</si>
  <si>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</si>
  <si>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</si>
  <si>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</si>
  <si>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</si>
  <si>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</si>
  <si>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</si>
  <si>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</si>
  <si>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</si>
  <si>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</si>
  <si>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</si>
  <si>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</si>
  <si>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</si>
  <si>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</si>
  <si>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</si>
  <si>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</si>
  <si>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</si>
  <si>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</si>
  <si>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</si>
  <si>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</si>
  <si>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</si>
  <si>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</si>
  <si>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</si>
  <si>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</si>
  <si>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</si>
  <si>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</si>
  <si>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</si>
  <si>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</si>
  <si>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</si>
  <si>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</si>
  <si>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</si>
  <si>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</si>
  <si>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</si>
  <si>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</si>
  <si>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</si>
  <si>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</si>
  <si>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</si>
  <si>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</si>
  <si>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</si>
  <si>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</si>
  <si>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</si>
  <si>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</si>
  <si>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</si>
  <si>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</si>
  <si>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</si>
  <si>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</si>
  <si>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</si>
  <si>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</si>
  <si>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</si>
  <si>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</si>
  <si>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</si>
  <si>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</si>
  <si>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</si>
  <si>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</si>
  <si>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</si>
  <si>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</si>
  <si>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</si>
  <si>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</si>
  <si>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</si>
  <si>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</si>
  <si>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</si>
  <si>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</si>
  <si>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</si>
  <si>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</si>
  <si>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</si>
  <si>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</si>
  <si>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</si>
  <si>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</si>
  <si>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</si>
  <si>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</si>
  <si>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</si>
  <si>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</si>
  <si>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</si>
  <si>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</si>
  <si>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</si>
  <si>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</si>
  <si>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</si>
  <si>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</si>
  <si>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</si>
  <si>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</si>
  <si>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</si>
  <si>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</si>
  <si>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</si>
  <si>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</si>
  <si>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</si>
  <si>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</si>
  <si>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</si>
  <si>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</si>
  <si>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</si>
  <si>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</si>
  <si>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</si>
  <si>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</si>
  <si>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</si>
  <si>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</si>
  <si>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</si>
  <si>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</si>
  <si>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</si>
  <si>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</si>
  <si>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</si>
  <si>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</si>
  <si>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</si>
  <si>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</si>
  <si>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</si>
  <si>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</si>
  <si>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</si>
  <si>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</si>
  <si>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</si>
  <si>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</si>
  <si>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</si>
  <si>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</si>
  <si>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</si>
  <si>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</si>
  <si>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</si>
  <si>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</si>
  <si>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</si>
  <si>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</si>
  <si>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</si>
  <si>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</si>
  <si>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</si>
  <si>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</si>
  <si>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</si>
  <si>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</si>
  <si>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</si>
  <si>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</si>
  <si>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</si>
  <si>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</si>
  <si>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</si>
  <si>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</si>
  <si>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</si>
  <si>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</si>
  <si>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</si>
  <si>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</si>
  <si>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</si>
  <si>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</si>
  <si>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</si>
  <si>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</si>
  <si>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</si>
  <si>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</si>
  <si>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</si>
  <si>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</si>
  <si>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</si>
  <si>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</si>
  <si>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</si>
  <si>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</si>
  <si>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</si>
  <si>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</si>
  <si>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</si>
  <si>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</si>
  <si>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</si>
  <si>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</si>
  <si>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</si>
  <si>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</si>
  <si>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</si>
  <si>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</si>
  <si>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</si>
  <si>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</si>
  <si>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</si>
  <si>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</si>
  <si>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</si>
  <si>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</si>
  <si>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</si>
  <si>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</si>
  <si>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</si>
  <si>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</si>
  <si>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</si>
  <si>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</si>
  <si>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</si>
  <si>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</si>
  <si>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</si>
  <si>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</si>
  <si>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</si>
  <si>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</si>
  <si>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</si>
  <si>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</si>
  <si>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</si>
  <si>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</si>
  <si>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</si>
  <si>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</si>
  <si>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</si>
  <si>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</si>
  <si>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</si>
  <si>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</si>
  <si>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</si>
  <si>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</si>
  <si>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</si>
  <si>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</si>
  <si>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</si>
  <si>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</si>
  <si>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</si>
  <si>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</si>
  <si>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</si>
  <si>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</si>
  <si>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</si>
  <si>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</si>
  <si>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</si>
  <si>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</si>
  <si>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</si>
  <si>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</si>
  <si>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</si>
  <si>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</si>
  <si>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</si>
  <si>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</si>
  <si>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</si>
  <si>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</si>
  <si>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</si>
  <si>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</si>
  <si>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</si>
  <si>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</si>
  <si>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</si>
  <si>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</si>
  <si>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</si>
  <si>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</si>
  <si>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</si>
  <si>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</si>
  <si>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</si>
  <si>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</si>
  <si>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</si>
  <si>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</si>
  <si>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</si>
  <si>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</si>
  <si>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</si>
  <si>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</si>
  <si>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</si>
  <si>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</si>
  <si>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</si>
  <si>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</si>
  <si>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</si>
  <si>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</si>
  <si>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</si>
  <si>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</si>
  <si>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</si>
  <si>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</si>
  <si>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</si>
  <si>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</si>
  <si>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</si>
  <si>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</si>
  <si>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</si>
  <si>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</si>
  <si>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</si>
  <si>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</si>
  <si>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</si>
  <si>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</si>
  <si>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</si>
  <si>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</si>
  <si>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</si>
  <si>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</si>
  <si>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</si>
  <si>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</si>
  <si>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</si>
  <si>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</si>
  <si>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</si>
  <si>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</si>
  <si>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</si>
  <si>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</si>
  <si>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</si>
  <si>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</si>
  <si>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</si>
  <si>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</si>
  <si>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</si>
  <si>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</si>
  <si>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</si>
  <si>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</si>
  <si>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</si>
  <si>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</si>
  <si>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</si>
  <si>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</si>
  <si>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</si>
  <si>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</si>
  <si>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</si>
  <si>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</si>
  <si>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</si>
  <si>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</si>
  <si>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</si>
  <si>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</si>
  <si>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</si>
  <si>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</si>
  <si>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</si>
  <si>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</si>
  <si>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</si>
  <si>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</si>
  <si>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</si>
  <si>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</si>
  <si>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</si>
  <si>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</si>
  <si>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</si>
  <si>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</si>
  <si>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</si>
  <si>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</si>
  <si>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</si>
  <si>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</si>
  <si>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</si>
  <si>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</si>
  <si>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</si>
  <si>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</si>
  <si>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</si>
  <si>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</si>
  <si>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</si>
  <si>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</si>
  <si>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</si>
  <si>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</si>
  <si>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</si>
  <si>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</si>
  <si>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</si>
  <si>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</si>
  <si>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</si>
  <si>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</si>
  <si>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</si>
  <si>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</si>
  <si>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</si>
  <si>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</si>
  <si>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</si>
  <si>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</si>
  <si>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</si>
  <si>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</si>
  <si>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</si>
  <si>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</si>
  <si>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</si>
  <si>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</si>
  <si>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</si>
  <si>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</si>
  <si>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</si>
  <si>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</si>
  <si>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</si>
  <si>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</si>
  <si>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</si>
  <si>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</si>
  <si>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</si>
  <si>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</si>
  <si>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</si>
  <si>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</si>
  <si>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</si>
  <si>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</si>
  <si>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</si>
  <si>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</si>
  <si>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</si>
  <si>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</si>
  <si>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</si>
  <si>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</si>
  <si>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</si>
  <si>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</si>
  <si>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</si>
  <si>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</si>
  <si>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</si>
  <si>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</si>
  <si>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</si>
  <si>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</si>
  <si>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</si>
  <si>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</si>
  <si>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</si>
  <si>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</si>
  <si>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</si>
  <si>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</si>
  <si>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</si>
  <si>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</si>
  <si>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</si>
  <si>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</si>
  <si>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</si>
  <si>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</si>
  <si>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</si>
  <si>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</si>
  <si>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</si>
  <si>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</si>
  <si>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</si>
  <si>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</si>
  <si>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</si>
  <si>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</si>
  <si>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</si>
  <si>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</si>
  <si>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</si>
  <si>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</si>
  <si>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</si>
  <si>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</si>
  <si>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</si>
  <si>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</si>
  <si>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</si>
  <si>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</si>
  <si>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</si>
  <si>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</si>
  <si>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</si>
  <si>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</si>
  <si>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</si>
  <si>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</si>
  <si>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</si>
  <si>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</si>
  <si>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</si>
  <si>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</si>
  <si>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</si>
  <si>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</si>
  <si>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</si>
  <si>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</si>
  <si>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</si>
  <si>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</si>
  <si>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</si>
  <si>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</si>
  <si>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</si>
  <si>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</si>
  <si>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</si>
  <si>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</si>
  <si>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</si>
  <si>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</si>
  <si>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</si>
  <si>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</si>
  <si>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</si>
  <si>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</si>
  <si>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</si>
  <si>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</si>
  <si>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</si>
  <si>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</si>
  <si>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</si>
  <si>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</si>
  <si>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</si>
  <si>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</si>
  <si>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</si>
  <si>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</si>
  <si>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</si>
  <si>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</si>
  <si>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</si>
  <si>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</si>
  <si>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</si>
  <si>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</si>
  <si>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</si>
  <si>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</si>
  <si>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</si>
  <si>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</si>
  <si>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</si>
  <si>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</si>
  <si>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</si>
  <si>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</si>
  <si>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</si>
  <si>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</si>
  <si>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</si>
  <si>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</si>
  <si>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</si>
  <si>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</si>
  <si>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</si>
  <si>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</si>
  <si>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</si>
  <si>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</si>
  <si>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</si>
  <si>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</si>
  <si>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</si>
  <si>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</si>
  <si>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</si>
  <si>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</si>
  <si>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</si>
  <si>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</si>
  <si>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</si>
  <si>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</si>
  <si>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</si>
  <si>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</si>
  <si>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</si>
  <si>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</si>
  <si>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</si>
  <si>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</si>
  <si>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</si>
  <si>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</si>
  <si>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</si>
  <si>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</si>
  <si>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</si>
  <si>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</si>
  <si>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</si>
  <si>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</si>
  <si>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</si>
  <si>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</si>
  <si>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</si>
  <si>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</si>
  <si>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</si>
  <si>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</si>
  <si>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</si>
  <si>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</si>
  <si>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</si>
  <si>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</si>
  <si>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</si>
  <si>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</si>
  <si>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</si>
  <si>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</si>
  <si>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</si>
  <si>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</si>
  <si>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</si>
  <si>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</si>
  <si>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</si>
  <si>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</si>
  <si>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</si>
  <si>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</si>
  <si>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</si>
  <si>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</si>
  <si>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</si>
  <si>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</si>
  <si>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</si>
  <si>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</si>
  <si>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</si>
  <si>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</si>
  <si>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</si>
  <si>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</si>
  <si>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</si>
  <si>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</si>
  <si>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</si>
  <si>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</si>
  <si>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</si>
  <si>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</si>
  <si>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</si>
  <si>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</si>
  <si>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</si>
  <si>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</si>
  <si>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</si>
  <si>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</si>
  <si>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</si>
  <si>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</si>
  <si>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</si>
  <si>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</si>
  <si>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</si>
  <si>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</si>
  <si>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</si>
  <si>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</si>
  <si>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</si>
  <si>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</si>
  <si>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</si>
  <si>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</si>
  <si>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</si>
  <si>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</si>
  <si>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</si>
  <si>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</si>
  <si>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</si>
  <si>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</si>
  <si>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</si>
  <si>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</si>
  <si>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</si>
  <si>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</si>
  <si>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</si>
  <si>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</si>
  <si>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</si>
  <si>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</si>
  <si>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</si>
  <si>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</si>
  <si>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</si>
  <si>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</si>
  <si>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</si>
  <si>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</si>
  <si>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</si>
  <si>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</si>
  <si>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</si>
  <si>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</si>
  <si>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</si>
  <si>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</si>
  <si>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</si>
  <si>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</si>
  <si>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</si>
  <si>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</si>
  <si>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</si>
  <si>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</si>
  <si>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</si>
  <si>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</si>
  <si>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</si>
  <si>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</si>
  <si>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</si>
  <si>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</si>
  <si>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</si>
  <si>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</si>
  <si>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</si>
  <si>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</si>
  <si>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</si>
  <si>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</si>
  <si>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</si>
  <si>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</si>
  <si>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</si>
  <si>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</si>
  <si>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</si>
  <si>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</si>
  <si>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</si>
  <si>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</si>
  <si>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</si>
  <si>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</si>
  <si>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</si>
  <si>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</si>
  <si>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</si>
  <si>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</si>
  <si>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</si>
  <si>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</si>
  <si>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</si>
  <si>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</si>
  <si>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</si>
  <si>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</si>
  <si>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</si>
  <si>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</si>
  <si>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</si>
  <si>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</si>
  <si>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</si>
  <si>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</si>
  <si>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</si>
  <si>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</si>
  <si>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</si>
  <si>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</si>
  <si>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</si>
  <si>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</si>
  <si>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</si>
  <si>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</si>
  <si>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</si>
  <si>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</si>
  <si>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</si>
  <si>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</si>
  <si>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</si>
  <si>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</si>
  <si>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</si>
  <si>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</si>
  <si>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</si>
  <si>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</si>
  <si>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</si>
  <si>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</si>
  <si>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</si>
  <si>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</si>
  <si>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</si>
  <si>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</si>
  <si>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</si>
  <si>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</si>
  <si>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</si>
  <si>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</si>
  <si>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</si>
  <si>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</si>
  <si>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</si>
  <si>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</si>
  <si>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</si>
  <si>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</si>
  <si>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</si>
  <si>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</si>
  <si>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</si>
  <si>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</si>
  <si>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</si>
  <si>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</si>
  <si>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</si>
  <si>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</si>
  <si>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</si>
  <si>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</si>
  <si>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</si>
  <si>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</si>
  <si>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</si>
  <si>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</si>
  <si>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</si>
  <si>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</si>
  <si>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</si>
  <si>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</si>
  <si>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</si>
  <si>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</si>
  <si>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</si>
  <si>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</si>
  <si>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</si>
  <si>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</si>
  <si>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</si>
  <si>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</si>
  <si>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</si>
  <si>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</si>
  <si>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</si>
  <si>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</si>
  <si>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</si>
  <si>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</si>
  <si>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</si>
  <si>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</si>
  <si>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</si>
  <si>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</si>
  <si>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</si>
  <si>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</si>
  <si>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</si>
  <si>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</si>
  <si>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</si>
  <si>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</si>
  <si>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</si>
  <si>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</si>
  <si>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</si>
  <si>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</si>
  <si>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</si>
  <si>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</si>
  <si>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</si>
  <si>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</si>
  <si>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</si>
  <si>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</si>
  <si>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</si>
  <si>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</si>
  <si>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</si>
  <si>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</si>
  <si>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</si>
  <si>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</si>
  <si>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</si>
  <si>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</si>
  <si>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</si>
  <si>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</si>
  <si>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</si>
  <si>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</si>
  <si>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</si>
  <si>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</si>
  <si>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</si>
  <si>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</si>
  <si>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</si>
  <si>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</si>
  <si>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</si>
  <si>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</si>
  <si>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</si>
  <si>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</si>
  <si>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</si>
  <si>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</si>
  <si>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</si>
  <si>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</si>
  <si>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</si>
  <si>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</si>
  <si>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</si>
  <si>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</si>
  <si>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</si>
  <si>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</si>
  <si>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</si>
  <si>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</si>
  <si>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</si>
  <si>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</si>
  <si>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</si>
  <si>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</si>
  <si>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</si>
  <si>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</si>
  <si>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</si>
  <si>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</si>
  <si>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</si>
  <si>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</si>
  <si>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</si>
  <si>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</si>
  <si>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</si>
  <si>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</si>
  <si>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</si>
  <si>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</si>
  <si>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</si>
  <si>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</si>
  <si>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</si>
  <si>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</si>
  <si>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</si>
  <si>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</si>
  <si>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</si>
  <si>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</si>
  <si>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</si>
  <si>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</si>
  <si>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</si>
  <si>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</si>
  <si>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</si>
  <si>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</si>
  <si>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</si>
  <si>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</si>
  <si>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</si>
  <si>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</si>
  <si>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</si>
  <si>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</si>
  <si>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</si>
  <si>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</si>
  <si>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</si>
  <si>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</si>
  <si>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</si>
  <si>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</si>
  <si>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</si>
  <si>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</si>
  <si>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</si>
  <si>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</si>
  <si>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</si>
  <si>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</si>
  <si>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</si>
  <si>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</si>
  <si>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</si>
  <si>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</si>
  <si>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</si>
  <si>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</si>
  <si>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</si>
  <si>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</si>
  <si>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</si>
  <si>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</si>
  <si>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</si>
  <si>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</si>
  <si>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</si>
  <si>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</si>
  <si>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</si>
  <si>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</si>
  <si>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</si>
  <si>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</si>
  <si>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</si>
  <si>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</si>
  <si>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</si>
  <si>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</si>
  <si>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</si>
  <si>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</si>
  <si>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</si>
  <si>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</si>
  <si>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</si>
  <si>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</si>
  <si>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</si>
  <si>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</si>
  <si>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</si>
  <si>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</si>
  <si>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</si>
  <si>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</si>
  <si>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</si>
  <si>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</si>
  <si>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</si>
  <si>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</si>
  <si>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</si>
  <si>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</si>
  <si>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</si>
  <si>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</si>
  <si>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</si>
  <si>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</si>
  <si>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</si>
  <si>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</si>
  <si>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</si>
  <si>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</si>
  <si>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</si>
  <si>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</si>
  <si>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</si>
  <si>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</si>
  <si>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</si>
  <si>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</si>
  <si>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</si>
  <si>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</si>
  <si>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</si>
  <si>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</si>
  <si>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</si>
  <si>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</si>
  <si>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</si>
  <si>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</si>
  <si>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</si>
  <si>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</si>
  <si>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</si>
  <si>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</si>
  <si>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</si>
  <si>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</si>
  <si>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</si>
  <si>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</si>
  <si>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</si>
  <si>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</si>
  <si>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</si>
  <si>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</si>
  <si>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</si>
  <si>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</si>
  <si>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</si>
  <si>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</si>
  <si>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</si>
  <si>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</si>
  <si>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</si>
  <si>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</si>
  <si>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</si>
  <si>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</si>
  <si>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</si>
  <si>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</si>
  <si>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</si>
  <si>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</si>
  <si>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</si>
  <si>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</si>
  <si>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</si>
  <si>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</si>
  <si>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</si>
  <si>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</si>
  <si>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</si>
  <si>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</si>
  <si>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</si>
  <si>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</si>
  <si>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</si>
  <si>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</si>
  <si>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</si>
  <si>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</si>
  <si>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</si>
  <si>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</si>
  <si>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</si>
  <si>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</si>
  <si>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</si>
  <si>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</si>
  <si>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</si>
  <si>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</si>
  <si>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</si>
  <si>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</si>
  <si>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</si>
  <si>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</si>
  <si>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</si>
  <si>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</si>
  <si>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</si>
  <si>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</si>
  <si>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</si>
  <si>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</si>
  <si>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</si>
  <si>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</si>
  <si>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</si>
  <si>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</si>
  <si>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</si>
  <si>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</si>
  <si>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</si>
  <si>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</si>
  <si>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</si>
  <si>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</si>
  <si>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</si>
  <si>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</si>
  <si>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</si>
  <si>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</si>
  <si>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</si>
  <si>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</si>
  <si>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</si>
  <si>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</si>
  <si>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</si>
  <si>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</si>
  <si>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</si>
  <si>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</si>
  <si>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</si>
  <si>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</si>
  <si>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</si>
  <si>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</si>
  <si>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</si>
  <si>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</si>
  <si>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</si>
  <si>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</si>
  <si>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</si>
  <si>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</si>
  <si>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</si>
  <si>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</si>
  <si>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</si>
  <si>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</si>
  <si>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</si>
  <si>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</si>
  <si>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</si>
  <si>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</si>
  <si>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</si>
  <si>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</si>
  <si>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</si>
  <si>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</si>
  <si>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</si>
  <si>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</si>
  <si>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</si>
  <si>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</si>
  <si>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</si>
  <si>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</si>
  <si>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</si>
  <si>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</si>
  <si>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</si>
  <si>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</si>
  <si>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</si>
  <si>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</si>
  <si>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</si>
  <si>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</si>
  <si>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</si>
  <si>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</si>
  <si>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</si>
  <si>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</si>
  <si>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</si>
  <si>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</si>
  <si>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</si>
  <si>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</si>
  <si>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</si>
  <si>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</si>
  <si>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</si>
  <si>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</si>
  <si>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</si>
  <si>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</si>
  <si>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</si>
  <si>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</si>
  <si>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</si>
  <si>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</si>
  <si>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</si>
  <si>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</si>
  <si>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</si>
  <si>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</si>
  <si>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</si>
  <si>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</si>
  <si>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</si>
  <si>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</si>
  <si>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</si>
  <si>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</si>
  <si>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</si>
  <si>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</si>
  <si>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</si>
  <si>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</si>
  <si>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</si>
  <si>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</si>
  <si>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</si>
  <si>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</si>
  <si>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</si>
  <si>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</si>
  <si>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</si>
  <si>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</si>
  <si>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</si>
  <si>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</si>
  <si>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</si>
  <si>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</si>
  <si>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</si>
  <si>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</si>
  <si>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</si>
  <si>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</si>
  <si>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</si>
  <si>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</si>
  <si>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</si>
  <si>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</si>
  <si>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</si>
  <si>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</si>
  <si>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</si>
  <si>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</si>
  <si>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</si>
  <si>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</si>
  <si>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</si>
  <si>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</si>
  <si>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</si>
  <si>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</si>
  <si>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</si>
  <si>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</si>
  <si>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</si>
  <si>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</si>
  <si>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</si>
  <si>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</si>
  <si>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</si>
  <si>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</si>
  <si>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</si>
  <si>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</si>
  <si>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</si>
  <si>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</si>
  <si>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</si>
  <si>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</si>
  <si>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</si>
  <si>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</si>
  <si>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</si>
  <si>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</si>
  <si>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</si>
  <si>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</si>
  <si>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</si>
  <si>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</si>
  <si>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</si>
  <si>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</si>
  <si>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</si>
  <si>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</si>
  <si>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</si>
  <si>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</si>
  <si>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</si>
  <si>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</si>
  <si>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</si>
  <si>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</si>
  <si>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</si>
  <si>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</si>
  <si>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</si>
  <si>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</si>
  <si>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</si>
  <si>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</si>
  <si>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</si>
  <si>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</si>
  <si>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</si>
  <si>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</si>
  <si>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</si>
  <si>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</si>
  <si>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</si>
  <si>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</si>
  <si>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</si>
  <si>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</si>
  <si>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</si>
  <si>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</si>
  <si>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</si>
  <si>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</si>
  <si>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</si>
  <si>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</si>
  <si>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</si>
  <si>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</si>
  <si>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</si>
  <si>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</si>
  <si>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</si>
  <si>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</si>
  <si>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</si>
  <si>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</si>
  <si>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</si>
  <si>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</si>
  <si>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</si>
  <si>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</si>
  <si>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</si>
  <si>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</si>
  <si>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</si>
  <si>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</si>
  <si>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</si>
  <si>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</si>
  <si>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</si>
  <si>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</si>
  <si>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</si>
  <si>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</si>
  <si>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</si>
  <si>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</si>
  <si>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</si>
  <si>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</si>
  <si>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</si>
  <si>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</si>
  <si>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</si>
  <si>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</si>
  <si>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</si>
  <si>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</si>
  <si>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</si>
  <si>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</si>
  <si>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</si>
  <si>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</si>
  <si>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</si>
  <si>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</si>
  <si>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</si>
  <si>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</si>
  <si>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</si>
  <si>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</si>
  <si>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</si>
  <si>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</si>
  <si>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</si>
  <si>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</si>
  <si>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</si>
  <si>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</si>
  <si>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</si>
  <si>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</si>
  <si>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</si>
  <si>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</si>
  <si>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</si>
  <si>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</si>
  <si>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</si>
  <si>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</si>
  <si>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</si>
  <si>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</si>
  <si>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</si>
  <si>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</si>
  <si>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</si>
  <si>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</si>
  <si>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</si>
  <si>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</si>
  <si>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</si>
  <si>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</si>
  <si>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</si>
  <si>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</si>
  <si>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</si>
  <si>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</si>
  <si>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</si>
  <si>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</si>
  <si>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</si>
  <si>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</si>
  <si>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</si>
  <si>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</si>
  <si>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</si>
  <si>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</si>
  <si>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</si>
  <si>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</si>
  <si>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</si>
  <si>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</si>
  <si>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</si>
  <si>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</si>
  <si>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</si>
  <si>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</si>
  <si>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</si>
  <si>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</si>
  <si>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</si>
  <si>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</si>
  <si>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</si>
  <si>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</si>
  <si>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</si>
  <si>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</si>
  <si>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</si>
  <si>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</si>
  <si>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</si>
  <si>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</si>
  <si>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</si>
  <si>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</si>
  <si>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</si>
  <si>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</si>
  <si>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</si>
  <si>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</si>
  <si>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</si>
  <si>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</si>
  <si>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</si>
  <si>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</si>
  <si>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</si>
  <si>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</si>
  <si>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</si>
  <si>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</si>
  <si>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</si>
  <si>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</si>
  <si>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</si>
  <si>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</si>
  <si>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</si>
  <si>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</si>
  <si>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</si>
  <si>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</si>
  <si>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</si>
  <si>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</si>
  <si>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</si>
  <si>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</si>
  <si>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</si>
  <si>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</si>
  <si>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</si>
  <si>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</si>
  <si>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</si>
  <si>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</si>
  <si>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</si>
  <si>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</si>
  <si>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</si>
  <si>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</si>
  <si>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</si>
  <si>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</si>
  <si>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</si>
  <si>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</si>
  <si>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</si>
  <si>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</si>
  <si>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</si>
  <si>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</si>
  <si>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</si>
  <si>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</si>
  <si>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</si>
  <si>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</si>
  <si>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</si>
  <si>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</si>
  <si>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</si>
  <si>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</si>
  <si>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</si>
  <si>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</si>
  <si>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</si>
  <si>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</si>
  <si>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</si>
  <si>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</si>
  <si>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</si>
  <si>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</si>
  <si>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</si>
  <si>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</si>
  <si>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</si>
  <si>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</si>
  <si>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</si>
  <si>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</si>
  <si>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</si>
  <si>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</si>
  <si>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</si>
  <si>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</si>
  <si>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</si>
  <si>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</si>
  <si>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</si>
  <si>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</si>
  <si>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</si>
  <si>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</si>
  <si>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</si>
  <si>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</si>
  <si>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</si>
  <si>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</si>
  <si>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</si>
  <si>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</si>
  <si>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</si>
  <si>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</si>
  <si>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</si>
  <si>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</si>
  <si>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</si>
  <si>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</si>
  <si>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</si>
  <si>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</si>
  <si>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</si>
  <si>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</si>
  <si>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</si>
  <si>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</si>
  <si>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</si>
  <si>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</si>
  <si>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</si>
  <si>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</si>
  <si>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</si>
  <si>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</si>
  <si>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</si>
  <si>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</si>
  <si>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</si>
  <si>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</si>
  <si>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</si>
  <si>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</si>
  <si>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</si>
  <si>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</si>
  <si>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</si>
  <si>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</si>
  <si>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</si>
  <si>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</si>
  <si>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</si>
  <si>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</si>
  <si>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</si>
  <si>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</si>
  <si>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</si>
  <si>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</si>
  <si>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</si>
  <si>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</si>
  <si>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</si>
  <si>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</si>
  <si>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</si>
  <si>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</si>
  <si>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</si>
  <si>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</si>
  <si>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</si>
  <si>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</si>
  <si>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</si>
  <si>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</si>
  <si>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</si>
  <si>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</si>
  <si>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</si>
  <si>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</si>
  <si>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</si>
  <si>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</si>
  <si>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</si>
  <si>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</si>
  <si>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</si>
  <si>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</si>
  <si>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</si>
  <si>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</si>
  <si>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</si>
  <si>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</si>
  <si>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</si>
  <si>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</si>
  <si>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</si>
  <si>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</si>
  <si>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</si>
  <si>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</si>
  <si>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</si>
  <si>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</si>
  <si>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</si>
  <si>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</si>
  <si>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</si>
  <si>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</si>
  <si>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</si>
  <si>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</si>
  <si>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</si>
  <si>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</si>
  <si>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</si>
  <si>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</si>
  <si>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</si>
  <si>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</si>
  <si>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</si>
  <si>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</si>
  <si>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</si>
  <si>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</si>
  <si>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</si>
  <si>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</si>
  <si>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</si>
  <si>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</si>
  <si>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</si>
  <si>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</si>
  <si>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</si>
  <si>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</si>
  <si>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</si>
  <si>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</si>
  <si>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</si>
  <si>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</si>
  <si>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</si>
  <si>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</si>
  <si>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</si>
  <si>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</si>
  <si>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</si>
  <si>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</si>
  <si>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</si>
  <si>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</si>
  <si>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</si>
  <si>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</si>
  <si>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</si>
  <si>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</si>
  <si>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</si>
  <si>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</si>
  <si>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</si>
  <si>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</si>
  <si>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</si>
  <si>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</si>
  <si>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</si>
  <si>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</si>
  <si>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</si>
  <si>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</si>
  <si>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</si>
  <si>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</si>
  <si>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</si>
  <si>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</si>
  <si>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</si>
  <si>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</si>
  <si>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</si>
  <si>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</si>
  <si>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</si>
  <si>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</si>
  <si>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</si>
  <si>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</si>
  <si>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</si>
  <si>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</si>
  <si>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</si>
  <si>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</si>
  <si>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</si>
  <si>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</si>
  <si>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</si>
  <si>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</si>
  <si>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</si>
  <si>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</si>
  <si>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</si>
  <si>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</si>
  <si>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</si>
  <si>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</si>
  <si>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</si>
  <si>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</si>
  <si>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</si>
  <si>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</si>
  <si>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</si>
  <si>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</si>
  <si>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</si>
  <si>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</si>
  <si>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</si>
  <si>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</si>
  <si>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</si>
  <si>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</si>
  <si>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</si>
  <si>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</si>
  <si>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</si>
  <si>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</si>
  <si>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</si>
  <si>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</si>
  <si>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</si>
  <si>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</si>
  <si>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</si>
  <si>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</si>
  <si>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</si>
  <si>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</si>
  <si>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</si>
  <si>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</si>
  <si>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</si>
  <si>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</si>
  <si>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</si>
  <si>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</si>
  <si>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</si>
  <si>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</si>
  <si>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</si>
  <si>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</si>
  <si>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</si>
  <si>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</si>
  <si>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</si>
  <si>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</si>
  <si>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</si>
  <si>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</si>
  <si>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</si>
  <si>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</si>
  <si>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</si>
  <si>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</si>
  <si>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</si>
  <si>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</si>
  <si>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</si>
  <si>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</si>
  <si>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</si>
  <si>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</si>
  <si>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</si>
  <si>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</si>
  <si>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</si>
  <si>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</si>
  <si>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</si>
  <si>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</si>
  <si>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</si>
  <si>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</si>
  <si>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</si>
  <si>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</si>
  <si>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</si>
  <si>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</si>
  <si>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</si>
  <si>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</si>
  <si>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</si>
  <si>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</si>
  <si>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</si>
  <si>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</si>
  <si>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</si>
  <si>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</si>
  <si>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</si>
  <si>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</si>
  <si>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</si>
  <si>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</si>
  <si>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</si>
  <si>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</si>
  <si>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</si>
  <si>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</si>
  <si>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</si>
  <si>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</si>
  <si>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</si>
  <si>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</si>
  <si>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</si>
  <si>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</si>
  <si>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</si>
  <si>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</si>
  <si>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</si>
  <si>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</si>
  <si>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</si>
  <si>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</si>
  <si>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</si>
  <si>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</si>
  <si>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</si>
  <si>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</si>
  <si>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</si>
  <si>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</si>
  <si>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</si>
  <si>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</si>
  <si>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</si>
  <si>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</si>
  <si>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</si>
  <si>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</si>
  <si>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</si>
  <si>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</si>
  <si>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</si>
  <si>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</si>
  <si>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</si>
  <si>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</si>
  <si>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</si>
  <si>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</si>
  <si>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</si>
  <si>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</si>
  <si>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</si>
  <si>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</si>
  <si>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</si>
  <si>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</si>
  <si>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</si>
  <si>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</si>
  <si>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</si>
  <si>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</si>
  <si>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</si>
  <si>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</si>
  <si>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</si>
  <si>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</si>
  <si>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</si>
  <si>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</si>
  <si>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</si>
  <si>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</si>
  <si>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</si>
  <si>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</si>
  <si>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</si>
  <si>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</si>
  <si>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</si>
  <si>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</si>
  <si>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</si>
  <si>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</si>
  <si>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</si>
  <si>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</si>
  <si>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</si>
  <si>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</si>
  <si>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</si>
  <si>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</si>
  <si>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</si>
  <si>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</si>
  <si>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</si>
  <si>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</si>
  <si>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</si>
  <si>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</si>
  <si>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</si>
  <si>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</si>
  <si>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</si>
  <si>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</si>
  <si>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</si>
  <si>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</si>
  <si>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</si>
  <si>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</si>
  <si>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</si>
  <si>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</si>
  <si>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</si>
  <si>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</si>
  <si>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</si>
  <si>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</si>
  <si>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</si>
  <si>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</si>
  <si>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</si>
  <si>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</si>
  <si>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</si>
  <si>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</si>
  <si>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</si>
  <si>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</si>
  <si>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</si>
  <si>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</si>
  <si>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</si>
  <si>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</si>
  <si>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</si>
  <si>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</si>
  <si>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</si>
  <si>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</si>
  <si>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</si>
  <si>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</si>
  <si>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</si>
  <si>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</si>
  <si>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</si>
  <si>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</si>
  <si>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</si>
  <si>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</si>
  <si>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</si>
  <si>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</si>
  <si>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</si>
  <si>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</si>
  <si>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</si>
  <si>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</si>
  <si>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</si>
  <si>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</si>
  <si>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</si>
  <si>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</si>
  <si>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</si>
  <si>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</si>
  <si>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</si>
  <si>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</si>
  <si>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</si>
  <si>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</si>
  <si>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</si>
  <si>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</si>
  <si>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</si>
  <si>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</si>
  <si>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</si>
  <si>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</si>
  <si>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</si>
  <si>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</si>
  <si>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</si>
  <si>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</si>
  <si>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</si>
  <si>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</si>
  <si>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</si>
  <si>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</si>
  <si>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</si>
  <si>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</si>
  <si>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</si>
  <si>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</si>
  <si>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</si>
  <si>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</si>
  <si>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</si>
  <si>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</si>
  <si>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</si>
  <si>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</si>
  <si>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</si>
  <si>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</si>
  <si>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</si>
  <si>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</si>
  <si>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</si>
  <si>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</si>
  <si>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</si>
  <si>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</si>
  <si>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</si>
  <si>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</si>
  <si>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</si>
  <si>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</si>
  <si>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</si>
  <si>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</si>
  <si>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</si>
  <si>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</si>
  <si>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</si>
  <si>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</si>
  <si>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</si>
  <si>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</si>
  <si>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</si>
  <si>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</si>
  <si>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</si>
  <si>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</si>
  <si>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</si>
  <si>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</si>
  <si>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</si>
  <si>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</si>
  <si>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</si>
  <si>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</si>
  <si>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</si>
  <si>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</si>
  <si>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</si>
  <si>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</si>
  <si>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</si>
  <si>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</si>
  <si>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</si>
  <si>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</si>
  <si>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</si>
  <si>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</si>
  <si>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</si>
  <si>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</si>
  <si>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</si>
  <si>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</si>
  <si>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</si>
  <si>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</si>
  <si>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</si>
  <si>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</si>
  <si>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</si>
  <si>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</si>
  <si>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</si>
  <si>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</si>
  <si>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</si>
  <si>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</si>
  <si>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</si>
  <si>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</si>
  <si>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</si>
  <si>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</si>
  <si>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</si>
  <si>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</si>
  <si>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</si>
  <si>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</si>
  <si>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</si>
  <si>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</si>
  <si>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</si>
  <si>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</si>
  <si>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</si>
  <si>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</si>
  <si>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</si>
  <si>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</si>
  <si>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</si>
  <si>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</si>
  <si>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</si>
  <si>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</si>
  <si>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</si>
  <si>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</si>
  <si>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</si>
  <si>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</si>
  <si>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</si>
  <si>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</si>
  <si>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</si>
  <si>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</si>
  <si>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</si>
  <si>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</si>
  <si>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</si>
  <si>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</si>
  <si>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</si>
  <si>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</si>
  <si>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</si>
  <si>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</si>
  <si>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</si>
  <si>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</si>
  <si>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</si>
  <si>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</si>
  <si>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</si>
  <si>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</si>
  <si>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</si>
  <si>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</si>
  <si>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</si>
  <si>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</si>
  <si>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</si>
  <si>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</si>
  <si>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</si>
  <si>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</si>
  <si>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</si>
  <si>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</si>
  <si>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</si>
  <si>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</si>
  <si>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</si>
  <si>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</si>
  <si>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</si>
  <si>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</si>
  <si>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</si>
  <si>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</si>
  <si>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</si>
  <si>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</si>
  <si>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</si>
  <si>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</si>
  <si>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</si>
  <si>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</si>
  <si>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</si>
  <si>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</si>
  <si>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</si>
  <si>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</si>
  <si>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</si>
  <si>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</si>
  <si>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</si>
  <si>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</si>
  <si>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</si>
  <si>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</si>
  <si>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</si>
  <si>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</si>
  <si>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</si>
  <si>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</si>
  <si>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</si>
  <si>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</si>
  <si>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</si>
  <si>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</si>
  <si>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</si>
  <si>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</si>
  <si>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</si>
  <si>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</si>
  <si>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</si>
  <si>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</si>
  <si>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</si>
  <si>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</si>
  <si>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</si>
  <si>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</si>
  <si>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</si>
  <si>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</si>
  <si>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</si>
  <si>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</si>
  <si>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</si>
  <si>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</si>
  <si>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</si>
  <si>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</si>
  <si>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</si>
  <si>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</si>
  <si>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</si>
  <si>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</si>
  <si>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</si>
  <si>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</si>
  <si>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</si>
  <si>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</si>
  <si>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</si>
  <si>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</si>
  <si>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</si>
  <si>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</si>
  <si>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</si>
  <si>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</si>
  <si>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</si>
  <si>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</si>
  <si>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</si>
  <si>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</si>
  <si>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</si>
  <si>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</si>
  <si>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</si>
  <si>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</si>
  <si>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</si>
  <si>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</si>
  <si>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</si>
  <si>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</si>
  <si>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</si>
  <si>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</si>
  <si>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</si>
  <si>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</si>
  <si>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</si>
  <si>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</si>
  <si>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</si>
  <si>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</si>
  <si>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</si>
  <si>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</si>
  <si>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</si>
  <si>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</si>
  <si>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</si>
  <si>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</si>
  <si>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</si>
  <si>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</si>
  <si>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</si>
  <si>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</si>
  <si>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</si>
  <si>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</si>
  <si>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</si>
  <si>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</si>
  <si>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</si>
  <si>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</si>
  <si>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</si>
  <si>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</si>
  <si>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</si>
  <si>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</si>
  <si>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</si>
  <si>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</si>
  <si>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</si>
  <si>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</si>
  <si>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</si>
  <si>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</si>
  <si>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</si>
  <si>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</si>
  <si>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</si>
  <si>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</si>
  <si>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</si>
  <si>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</si>
  <si>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</si>
  <si>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</si>
  <si>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</si>
  <si>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</si>
  <si>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</si>
  <si>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</si>
  <si>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</si>
  <si>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</si>
  <si>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</si>
  <si>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</si>
  <si>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</si>
  <si>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</si>
  <si>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</si>
  <si>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</si>
  <si>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</si>
  <si>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</si>
  <si>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</si>
  <si>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</si>
  <si>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</si>
  <si>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</si>
  <si>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</si>
  <si>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</si>
  <si>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</si>
  <si>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</si>
  <si>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</si>
  <si>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</si>
  <si>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</si>
  <si>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</si>
  <si>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</si>
  <si>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</si>
  <si>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</si>
  <si>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</si>
  <si>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</si>
  <si>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</si>
  <si>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</si>
  <si>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</si>
  <si>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</si>
  <si>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</si>
  <si>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</si>
  <si>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</si>
  <si>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</si>
  <si>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</si>
  <si>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</si>
  <si>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</si>
  <si>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</si>
  <si>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</si>
  <si>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</si>
  <si>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</si>
  <si>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</si>
  <si>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</si>
  <si>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</si>
  <si>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</si>
  <si>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</si>
  <si>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</si>
  <si>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</si>
  <si>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</si>
  <si>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</si>
  <si>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</si>
  <si>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</si>
  <si>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</si>
  <si>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</si>
  <si>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</si>
  <si>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</si>
  <si>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</si>
  <si>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</si>
  <si>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</si>
  <si>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</si>
  <si>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</si>
  <si>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</si>
  <si>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</si>
  <si>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</si>
  <si>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</si>
  <si>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</si>
  <si>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</si>
  <si>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</si>
  <si>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</si>
  <si>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</si>
  <si>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</si>
  <si>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</si>
  <si>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</si>
  <si>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</si>
  <si>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</si>
  <si>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</si>
  <si>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</si>
  <si>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</si>
  <si>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</si>
  <si>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</si>
  <si>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</si>
  <si>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</si>
  <si>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</si>
  <si>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</si>
  <si>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</si>
  <si>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</si>
  <si>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</si>
  <si>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</si>
  <si>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</si>
  <si>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</si>
  <si>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</si>
  <si>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</si>
  <si>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</si>
  <si>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</si>
  <si>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</si>
  <si>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</si>
  <si>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</si>
  <si>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</si>
  <si>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</si>
  <si>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</si>
  <si>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</si>
  <si>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</si>
  <si>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</si>
  <si>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</si>
  <si>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</si>
  <si>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</si>
  <si>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</si>
  <si>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</si>
  <si>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</si>
  <si>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</si>
  <si>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</si>
  <si>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</si>
  <si>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</si>
  <si>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</si>
  <si>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</si>
  <si>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</si>
  <si>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</si>
  <si>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</si>
  <si>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</si>
  <si>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</si>
  <si>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</si>
  <si>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</si>
  <si>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</si>
  <si>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</si>
  <si>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</si>
  <si>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</si>
  <si>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</si>
  <si>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</si>
  <si>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</si>
  <si>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</si>
  <si>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</si>
  <si>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</si>
  <si>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</si>
  <si>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</si>
  <si>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</si>
  <si>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</si>
  <si>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</si>
  <si>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</si>
  <si>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</si>
  <si>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</si>
  <si>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</si>
  <si>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</si>
  <si>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</si>
  <si>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</si>
  <si>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</si>
  <si>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</si>
  <si>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</si>
  <si>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</si>
  <si>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</si>
  <si>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</si>
  <si>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</si>
  <si>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</si>
  <si>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</si>
  <si>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</si>
  <si>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</si>
  <si>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</si>
  <si>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</si>
  <si>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</si>
  <si>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</si>
  <si>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</si>
  <si>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</si>
  <si>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</si>
  <si>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</si>
  <si>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</si>
  <si>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</si>
  <si>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</si>
  <si>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</si>
  <si>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</si>
  <si>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</si>
  <si>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</si>
  <si>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</si>
  <si>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</si>
  <si>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</si>
  <si>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</si>
  <si>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</si>
  <si>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</si>
  <si>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</si>
  <si>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</si>
  <si>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</si>
  <si>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</si>
  <si>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</si>
  <si>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</si>
  <si>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</si>
  <si>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</si>
  <si>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</si>
  <si>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</si>
  <si>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</si>
  <si>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</si>
  <si>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</si>
  <si>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</si>
  <si>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</si>
  <si>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</si>
  <si>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</si>
  <si>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</si>
  <si>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</si>
  <si>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</si>
  <si>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</si>
  <si>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</si>
  <si>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</si>
  <si>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</si>
  <si>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</si>
  <si>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</si>
  <si>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</si>
  <si>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</si>
  <si>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</si>
  <si>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</si>
  <si>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</si>
  <si>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</si>
  <si>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</si>
  <si>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</si>
  <si>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</si>
  <si>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</si>
  <si>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</si>
  <si>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</si>
  <si>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</si>
  <si>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</si>
  <si>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</si>
  <si>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</si>
  <si>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</si>
  <si>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</si>
  <si>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</si>
  <si>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</si>
  <si>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</si>
  <si>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</si>
  <si>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</si>
  <si>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</si>
  <si>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</si>
  <si>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</si>
  <si>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</si>
  <si>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</si>
  <si>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</si>
  <si>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</si>
  <si>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</si>
  <si>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</si>
  <si>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</si>
  <si>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</si>
  <si>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</si>
  <si>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</si>
  <si>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</si>
  <si>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</si>
  <si>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</si>
  <si>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</si>
  <si>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</si>
  <si>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</si>
  <si>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</si>
  <si>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</si>
  <si>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</si>
  <si>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</si>
  <si>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</si>
  <si>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</si>
  <si>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</si>
  <si>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</si>
  <si>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</si>
  <si>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</si>
  <si>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</si>
  <si>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</si>
  <si>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</si>
  <si>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</si>
  <si>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</si>
  <si>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</si>
  <si>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</si>
  <si>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</si>
  <si>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</si>
  <si>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</si>
  <si>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</si>
  <si>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</si>
  <si>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</si>
  <si>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</si>
  <si>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</si>
  <si>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</si>
  <si>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</si>
  <si>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</si>
  <si>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</si>
  <si>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</si>
  <si>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</si>
  <si>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</si>
  <si>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</si>
  <si>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</si>
  <si>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</si>
  <si>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</si>
  <si>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</si>
  <si>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</si>
  <si>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</si>
  <si>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</si>
  <si>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</si>
  <si>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</si>
  <si>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</si>
  <si>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</si>
  <si>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</si>
  <si>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</si>
  <si>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</si>
  <si>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</si>
  <si>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</si>
  <si>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</si>
  <si>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</si>
  <si>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</si>
  <si>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</si>
  <si>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</si>
  <si>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</si>
  <si>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</si>
  <si>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</si>
  <si>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</si>
  <si>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</si>
  <si>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</si>
  <si>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</si>
  <si>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</si>
  <si>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</si>
  <si>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</si>
  <si>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</si>
  <si>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</si>
  <si>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</si>
  <si>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</si>
  <si>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</si>
  <si>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</si>
  <si>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</si>
  <si>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</si>
  <si>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</si>
  <si>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</si>
  <si>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</si>
  <si>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</si>
  <si>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</si>
  <si>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</si>
  <si>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</si>
  <si>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</si>
  <si>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</si>
  <si>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</si>
  <si>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</si>
  <si>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</si>
  <si>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</si>
  <si>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</si>
  <si>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</si>
  <si>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</si>
  <si>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</si>
  <si>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</si>
  <si>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</si>
  <si>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</si>
  <si>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</si>
  <si>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</si>
  <si>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</si>
  <si>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</si>
  <si>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</si>
  <si>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</si>
  <si>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</si>
  <si>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</si>
  <si>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</si>
  <si>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</si>
  <si>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</si>
  <si>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</si>
  <si>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</si>
  <si>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</si>
  <si>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</si>
  <si>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</si>
  <si>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</si>
  <si>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</si>
  <si>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</si>
  <si>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</si>
  <si>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</si>
  <si>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</si>
  <si>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</si>
  <si>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</si>
  <si>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</si>
  <si>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</si>
  <si>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</si>
  <si>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</si>
  <si>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</si>
  <si>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</si>
  <si>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</si>
  <si>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</si>
  <si>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</si>
  <si>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</si>
  <si>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</si>
  <si>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</si>
  <si>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</si>
  <si>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</si>
  <si>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</si>
  <si>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</si>
  <si>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</si>
  <si>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</si>
  <si>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</si>
  <si>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</si>
  <si>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</si>
  <si>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</si>
  <si>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</si>
  <si>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</si>
  <si>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</si>
  <si>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</si>
  <si>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</si>
  <si>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</si>
  <si>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</si>
  <si>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</si>
  <si>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</si>
  <si>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</si>
  <si>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</si>
  <si>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</si>
  <si>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</si>
  <si>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</si>
  <si>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</si>
  <si>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</si>
  <si>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</si>
  <si>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</si>
  <si>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</si>
  <si>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</si>
  <si>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</si>
  <si>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</si>
  <si>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</si>
  <si>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</si>
  <si>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</si>
  <si>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</si>
  <si>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</si>
  <si>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</si>
  <si>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</si>
  <si>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</si>
  <si>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</si>
  <si>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</si>
  <si>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</si>
  <si>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</si>
  <si>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</si>
  <si>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</si>
  <si>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</si>
  <si>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</si>
  <si>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</si>
  <si>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</si>
  <si>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</si>
  <si>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</si>
  <si>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</si>
  <si>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</si>
  <si>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</si>
  <si>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</si>
  <si>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</si>
  <si>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</si>
  <si>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</si>
  <si>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</si>
  <si>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</si>
  <si>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</si>
  <si>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</si>
  <si>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</si>
  <si>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</si>
  <si>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</si>
  <si>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</si>
  <si>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</si>
  <si>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</si>
  <si>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</si>
  <si>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</si>
  <si>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</si>
  <si>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</si>
  <si>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</si>
  <si>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</si>
  <si>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</si>
  <si>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</si>
  <si>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</si>
  <si>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</si>
  <si>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</si>
  <si>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</si>
  <si>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</si>
  <si>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</si>
  <si>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</si>
  <si>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</si>
  <si>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</si>
  <si>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</si>
  <si>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</si>
  <si>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</si>
  <si>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</si>
  <si>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</si>
  <si>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</si>
  <si>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</si>
  <si>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</si>
  <si>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</si>
  <si>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</si>
  <si>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</si>
  <si>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</si>
  <si>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</si>
  <si>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</si>
  <si>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</si>
  <si>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</si>
  <si>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</si>
  <si>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</si>
  <si>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</si>
  <si>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</si>
  <si>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</si>
  <si>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</si>
  <si>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</si>
  <si>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</si>
  <si>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</si>
  <si>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</si>
  <si>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</si>
  <si>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</si>
  <si>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</si>
  <si>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</si>
  <si>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</si>
  <si>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</si>
  <si>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</si>
  <si>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</si>
  <si>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</si>
  <si>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</si>
  <si>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</si>
  <si>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</si>
  <si>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</si>
  <si>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</si>
  <si>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</si>
  <si>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</si>
  <si>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</si>
  <si>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</si>
  <si>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</si>
  <si>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</si>
  <si>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</si>
  <si>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</si>
  <si>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</si>
  <si>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</si>
  <si>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</si>
  <si>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</si>
  <si>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</si>
  <si>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</si>
  <si>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</si>
  <si>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</si>
  <si>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</si>
  <si>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</si>
  <si>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</si>
  <si>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</si>
  <si>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</si>
  <si>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</si>
  <si>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</si>
  <si>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</si>
  <si>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</si>
  <si>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</si>
  <si>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</si>
  <si>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</si>
  <si>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</si>
  <si>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</si>
  <si>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</si>
  <si>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</si>
  <si>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</si>
  <si>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</si>
  <si>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</si>
  <si>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</si>
  <si>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</si>
  <si>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</si>
  <si>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</si>
  <si>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</si>
  <si>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</si>
  <si>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</si>
  <si>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</si>
  <si>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</si>
  <si>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</si>
  <si>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</si>
  <si>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</si>
  <si>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</si>
  <si>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</si>
  <si>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</si>
  <si>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</si>
  <si>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</si>
  <si>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</si>
  <si>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</si>
  <si>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</si>
  <si>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</si>
  <si>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</si>
  <si>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</si>
  <si>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</si>
  <si>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</si>
  <si>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</si>
  <si>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</si>
  <si>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</si>
  <si>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</si>
  <si>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</si>
  <si>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</si>
  <si>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</si>
  <si>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</si>
  <si>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</si>
  <si>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</si>
  <si>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</si>
  <si>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</si>
  <si>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</si>
  <si>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</si>
  <si>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</si>
  <si>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</si>
  <si>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</si>
  <si>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</si>
  <si>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</si>
  <si>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</si>
  <si>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</si>
  <si>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</si>
  <si>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</si>
  <si>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</si>
  <si>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</si>
  <si>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</si>
  <si>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</si>
  <si>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</si>
  <si>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</si>
  <si>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</si>
  <si>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</si>
  <si>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</si>
  <si>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</si>
  <si>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</si>
  <si>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</si>
  <si>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</si>
  <si>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</si>
  <si>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</si>
  <si>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</si>
  <si>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</si>
  <si>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</si>
  <si>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</si>
  <si>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</si>
  <si>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</si>
  <si>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</si>
  <si>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</si>
  <si>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</si>
  <si>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</si>
  <si>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</si>
  <si>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</si>
  <si>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</si>
  <si>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</si>
  <si>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</si>
  <si>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</si>
  <si>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</si>
  <si>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</si>
  <si>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</si>
  <si>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</si>
  <si>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</si>
  <si>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</si>
  <si>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</si>
  <si>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</si>
  <si>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</si>
  <si>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</si>
  <si>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</si>
  <si>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</si>
  <si>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</si>
  <si>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</si>
  <si>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</si>
  <si>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</si>
  <si>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</si>
  <si>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</si>
  <si>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</si>
  <si>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</si>
  <si>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</si>
  <si>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</si>
  <si>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</si>
  <si>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</si>
  <si>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</si>
  <si>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</si>
  <si>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</si>
  <si>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</si>
  <si>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</si>
  <si>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</si>
  <si>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</si>
  <si>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</si>
  <si>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</si>
  <si>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</si>
  <si>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</si>
  <si>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</si>
  <si>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</si>
  <si>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</si>
  <si>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</si>
  <si>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</si>
  <si>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</si>
  <si>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</si>
  <si>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</si>
  <si>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</si>
  <si>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</si>
  <si>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</si>
  <si>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</si>
  <si>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</si>
  <si>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</si>
  <si>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</si>
  <si>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</si>
  <si>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</si>
  <si>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</si>
  <si>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</si>
  <si>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</si>
  <si>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</si>
  <si>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</si>
  <si>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</si>
  <si>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</si>
  <si>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</si>
  <si>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</si>
  <si>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</si>
  <si>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</si>
  <si>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</si>
  <si>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</si>
  <si>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</si>
  <si>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</si>
  <si>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</si>
  <si>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</si>
  <si>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</si>
  <si>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</si>
  <si>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</si>
  <si>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</si>
  <si>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</si>
  <si>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</si>
  <si>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</si>
  <si>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</si>
  <si>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</si>
  <si>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</si>
  <si>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</si>
  <si>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</si>
  <si>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</si>
  <si>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</si>
  <si>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</si>
  <si>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</si>
  <si>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</si>
  <si>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</si>
  <si>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</si>
  <si>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</si>
  <si>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</si>
  <si>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</si>
  <si>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</si>
  <si>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</si>
  <si>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</si>
  <si>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</si>
  <si>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</si>
  <si>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</si>
  <si>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</si>
  <si>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</si>
  <si>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</si>
  <si>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</si>
  <si>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</si>
  <si>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</si>
  <si>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</si>
  <si>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</si>
  <si>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</si>
  <si>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</si>
  <si>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</si>
  <si>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</si>
  <si>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</si>
  <si>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</si>
  <si>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</si>
  <si>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</si>
  <si>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</si>
  <si>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</si>
  <si>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</si>
  <si>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</si>
  <si>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</si>
  <si>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</si>
  <si>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</si>
  <si>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</si>
  <si>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</si>
  <si>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</si>
  <si>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</si>
  <si>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</si>
  <si>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</si>
  <si>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</si>
  <si>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</si>
  <si>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</si>
  <si>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</si>
  <si>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</si>
  <si>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</si>
  <si>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</si>
  <si>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</si>
  <si>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</si>
  <si>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</si>
  <si>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</si>
  <si>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</si>
  <si>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</si>
  <si>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</si>
  <si>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</si>
  <si>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</si>
  <si>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</si>
  <si>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</si>
  <si>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</si>
  <si>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</si>
  <si>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</si>
  <si>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</si>
  <si>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</si>
  <si>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</si>
  <si>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</si>
  <si>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</si>
  <si>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</si>
  <si>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</si>
  <si>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</si>
  <si>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</si>
  <si>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</si>
  <si>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</si>
  <si>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</si>
  <si>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</si>
  <si>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</si>
  <si>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</si>
  <si>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</si>
  <si>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</si>
  <si>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</si>
  <si>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</si>
  <si>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</si>
  <si>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</si>
  <si>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</si>
  <si>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</si>
  <si>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</si>
  <si>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</si>
  <si>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</si>
  <si>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</si>
  <si>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</si>
  <si>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</si>
  <si>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</si>
  <si>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</si>
  <si>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</si>
  <si>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</si>
  <si>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</si>
  <si>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</si>
  <si>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</si>
  <si>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</si>
  <si>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</si>
  <si>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</si>
  <si>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</si>
  <si>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</si>
  <si>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</si>
  <si>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</si>
  <si>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</si>
  <si>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</si>
  <si>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</si>
  <si>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</si>
  <si>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</si>
  <si>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</si>
  <si>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</si>
  <si>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</si>
  <si>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</si>
  <si>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</si>
  <si>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</si>
  <si>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</si>
  <si>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</si>
  <si>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</si>
  <si>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</si>
  <si>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</si>
  <si>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</si>
  <si>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</si>
  <si>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</si>
  <si>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</si>
  <si>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</si>
  <si>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</si>
  <si>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</si>
  <si>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</si>
  <si>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</si>
  <si>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</si>
  <si>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</si>
  <si>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</si>
  <si>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</si>
  <si>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</si>
  <si>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</si>
  <si>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</si>
  <si>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</si>
  <si>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</si>
  <si>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</si>
  <si>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</si>
  <si>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</si>
  <si>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</si>
  <si>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</si>
  <si>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</si>
  <si>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</si>
  <si>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</si>
  <si>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</si>
  <si>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</si>
  <si>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</si>
  <si>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</si>
  <si>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</si>
  <si>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</si>
  <si>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</si>
  <si>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</si>
  <si>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</si>
  <si>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</si>
  <si>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</si>
  <si>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</si>
  <si>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</si>
  <si>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</si>
  <si>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</si>
  <si>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</si>
  <si>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</si>
  <si>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</si>
  <si>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</si>
  <si>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</si>
  <si>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</si>
  <si>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</si>
  <si>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</si>
  <si>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</si>
  <si>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</si>
  <si>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</si>
  <si>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</si>
  <si>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</si>
  <si>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</si>
  <si>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</si>
  <si>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</si>
  <si>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</si>
  <si>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</si>
  <si>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</si>
  <si>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</si>
  <si>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</si>
  <si>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</si>
  <si>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</si>
  <si>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</si>
  <si>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</si>
  <si>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</si>
  <si>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</si>
  <si>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</si>
  <si>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</si>
  <si>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</si>
  <si>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</si>
  <si>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</si>
  <si>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</si>
  <si>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</si>
  <si>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</si>
  <si>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</si>
  <si>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</si>
  <si>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</si>
  <si>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</si>
  <si>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</si>
  <si>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</si>
  <si>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</si>
  <si>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</si>
  <si>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</si>
  <si>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</si>
  <si>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</si>
  <si>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</si>
  <si>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</si>
  <si>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</si>
  <si>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</si>
  <si>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</si>
  <si>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</si>
  <si>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</si>
  <si>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</si>
  <si>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</si>
  <si>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</si>
  <si>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</si>
  <si>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</si>
  <si>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</si>
  <si>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</si>
  <si>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</si>
  <si>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</si>
  <si>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</si>
  <si>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</si>
  <si>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</si>
  <si>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</si>
  <si>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</si>
  <si>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</si>
  <si>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</si>
  <si>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</si>
  <si>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</si>
  <si>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</si>
  <si>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</si>
  <si>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</si>
  <si>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</si>
  <si>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</si>
  <si>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</si>
  <si>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</si>
  <si>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</si>
  <si>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</si>
  <si>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</si>
  <si>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</si>
  <si>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</si>
  <si>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</si>
  <si>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</si>
  <si>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</si>
  <si>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</si>
  <si>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</si>
  <si>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</si>
  <si>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</si>
  <si>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</si>
  <si>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</si>
  <si>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</si>
  <si>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</si>
  <si>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</si>
  <si>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</si>
  <si>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</si>
  <si>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</si>
  <si>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</si>
  <si>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</si>
  <si>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</si>
  <si>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</si>
  <si>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</si>
  <si>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</si>
  <si>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</si>
  <si>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</si>
  <si>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</si>
  <si>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</si>
  <si>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</si>
  <si>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</si>
  <si>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</si>
  <si>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</si>
  <si>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</si>
  <si>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</si>
  <si>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</si>
  <si>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</si>
  <si>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</si>
  <si>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</si>
  <si>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</si>
  <si>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</si>
  <si>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</si>
  <si>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</si>
  <si>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</si>
  <si>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</si>
  <si>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</si>
  <si>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</si>
  <si>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</si>
  <si>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</si>
  <si>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</si>
  <si>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</si>
  <si>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</si>
  <si>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</si>
  <si>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</si>
  <si>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</si>
  <si>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</si>
  <si>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</si>
  <si>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</si>
  <si>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</si>
  <si>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</si>
  <si>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</si>
  <si>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</si>
  <si>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</si>
  <si>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</si>
  <si>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</si>
  <si>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</si>
  <si>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</si>
  <si>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</si>
  <si>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</si>
  <si>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</si>
  <si>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</si>
  <si>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</si>
  <si>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</si>
  <si>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</si>
  <si>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</si>
  <si>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</si>
  <si>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</si>
  <si>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</si>
  <si>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</si>
  <si>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</si>
  <si>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</si>
  <si>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</si>
  <si>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</si>
  <si>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</si>
  <si>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</si>
  <si>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</si>
  <si>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</si>
  <si>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</si>
  <si>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</si>
  <si>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</si>
  <si>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</si>
  <si>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</si>
  <si>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</si>
  <si>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</si>
  <si>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</si>
  <si>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</si>
  <si>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</si>
  <si>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</si>
  <si>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</si>
  <si>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</si>
  <si>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</si>
  <si>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</si>
  <si>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</si>
  <si>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</si>
  <si>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</si>
  <si>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</si>
  <si>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</si>
  <si>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</si>
  <si>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</si>
  <si>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</si>
  <si>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</si>
  <si>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</si>
  <si>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</si>
  <si>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</si>
  <si>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</si>
  <si>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</si>
  <si>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</si>
  <si>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</si>
  <si>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</si>
  <si>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</si>
  <si>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</si>
  <si>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</si>
  <si>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</si>
  <si>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</si>
  <si>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</si>
  <si>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</si>
  <si>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</si>
  <si>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</si>
  <si>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</si>
  <si>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</si>
  <si>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</si>
  <si>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</si>
  <si>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</si>
  <si>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</si>
  <si>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</si>
  <si>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</si>
  <si>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</si>
  <si>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</si>
  <si>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</si>
  <si>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</si>
  <si>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</si>
  <si>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</si>
  <si>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</si>
  <si>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</si>
  <si>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</si>
  <si>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</si>
  <si>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</si>
  <si>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</si>
  <si>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</si>
  <si>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</si>
  <si>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</si>
  <si>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</si>
  <si>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</si>
  <si>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</si>
  <si>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</si>
  <si>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</si>
  <si>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</si>
  <si>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</si>
  <si>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</si>
  <si>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</si>
  <si>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</si>
  <si>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</si>
  <si>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</si>
  <si>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</si>
  <si>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</si>
  <si>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</si>
  <si>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</si>
  <si>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</si>
  <si>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</si>
  <si>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</si>
  <si>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</si>
  <si>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</si>
  <si>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</si>
  <si>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</si>
  <si>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</si>
  <si>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</si>
  <si>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</si>
  <si>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</si>
  <si>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</si>
  <si>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</si>
  <si>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</si>
  <si>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</si>
  <si>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</si>
  <si>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</si>
  <si>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</si>
  <si>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</si>
  <si>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</si>
  <si>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</si>
  <si>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</si>
  <si>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</si>
  <si>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</si>
  <si>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</si>
  <si>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</si>
  <si>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</si>
  <si>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</si>
  <si>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</si>
  <si>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</si>
  <si>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</si>
  <si>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</si>
  <si>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</si>
  <si>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</si>
  <si>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</si>
  <si>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</si>
  <si>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</si>
  <si>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</si>
  <si>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</si>
  <si>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</si>
  <si>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</si>
  <si>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</si>
  <si>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</si>
  <si>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</si>
  <si>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</si>
  <si>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</si>
  <si>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</si>
  <si>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</si>
  <si>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</si>
  <si>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</si>
  <si>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</si>
  <si>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</si>
  <si>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</si>
  <si>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</si>
  <si>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</si>
  <si>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</si>
  <si>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</si>
  <si>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</si>
  <si>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</si>
  <si>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</si>
  <si>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</si>
  <si>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</si>
  <si>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</si>
  <si>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</si>
  <si>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</si>
  <si>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</si>
  <si>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</si>
  <si>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</si>
  <si>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</si>
  <si>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</si>
  <si>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</si>
  <si>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</si>
  <si>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</si>
  <si>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</si>
  <si>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</si>
  <si>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</si>
  <si>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</si>
  <si>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</si>
  <si>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</si>
  <si>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</si>
  <si>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</si>
  <si>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</si>
  <si>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</si>
  <si>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</si>
  <si>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</si>
  <si>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</si>
  <si>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</si>
  <si>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</si>
  <si>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</si>
  <si>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</si>
  <si>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</si>
  <si>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</si>
  <si>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</si>
  <si>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</si>
  <si>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</si>
  <si>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</si>
  <si>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</si>
  <si>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</si>
  <si>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</si>
  <si>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</si>
  <si>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</si>
  <si>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</si>
  <si>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</si>
  <si>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</si>
  <si>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</si>
  <si>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</si>
  <si>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</si>
  <si>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</si>
  <si>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</si>
  <si>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</si>
  <si>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</si>
  <si>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</si>
  <si>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</si>
  <si>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</si>
  <si>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</si>
  <si>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</si>
  <si>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</si>
  <si>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</si>
  <si>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</si>
  <si>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</si>
  <si>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</si>
  <si>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</si>
  <si>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</si>
  <si>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</si>
  <si>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</si>
  <si>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</si>
  <si>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</si>
  <si>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</si>
  <si>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</si>
  <si>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</si>
  <si>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</si>
  <si>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</si>
  <si>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</si>
  <si>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</si>
  <si>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</si>
  <si>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</si>
  <si>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</si>
  <si>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</si>
  <si>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</si>
  <si>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</si>
  <si>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</si>
  <si>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</si>
  <si>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</si>
  <si>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</si>
  <si>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</si>
  <si>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</si>
  <si>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</si>
  <si>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</si>
  <si>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</si>
  <si>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</si>
  <si>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</si>
  <si>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</si>
  <si>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</si>
  <si>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</si>
  <si>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</si>
  <si>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</si>
  <si>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</si>
  <si>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</si>
  <si>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</si>
  <si>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</si>
  <si>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</si>
  <si>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</si>
  <si>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</si>
  <si>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</si>
  <si>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</si>
  <si>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</si>
  <si>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</si>
  <si>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</si>
  <si>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</si>
  <si>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</si>
  <si>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</si>
  <si>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</si>
  <si>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</si>
  <si>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</si>
  <si>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</si>
  <si>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</si>
  <si>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</si>
  <si>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</si>
  <si>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</si>
  <si>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</si>
  <si>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</si>
  <si>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</si>
  <si>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</si>
  <si>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</si>
  <si>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</si>
  <si>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</si>
  <si>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</si>
  <si>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</si>
  <si>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</si>
  <si>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</si>
  <si>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</si>
  <si>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</si>
  <si>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</si>
  <si>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</si>
  <si>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</si>
  <si>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</si>
  <si>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</si>
  <si>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</si>
  <si>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</si>
  <si>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</si>
  <si>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</si>
  <si>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</si>
  <si>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</si>
  <si>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</si>
  <si>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</si>
  <si>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</si>
  <si>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</si>
  <si>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</si>
  <si>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</si>
  <si>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</si>
  <si>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</si>
  <si>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</si>
  <si>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</si>
  <si>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</si>
  <si>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</si>
  <si>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</si>
  <si>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</si>
  <si>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</si>
  <si>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</si>
  <si>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</si>
  <si>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</si>
  <si>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</si>
  <si>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</si>
  <si>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</si>
  <si>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</si>
  <si>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</si>
  <si>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</si>
  <si>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</si>
  <si>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</si>
  <si>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</si>
  <si>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</si>
  <si>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</si>
  <si>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</si>
  <si>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</si>
  <si>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</si>
  <si>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</si>
  <si>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</si>
  <si>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</si>
  <si>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</si>
  <si>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</si>
  <si>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</si>
  <si>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</si>
  <si>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</si>
  <si>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</si>
  <si>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</si>
  <si>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</si>
  <si>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</si>
  <si>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</si>
  <si>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</si>
  <si>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</si>
  <si>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</si>
  <si>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</si>
  <si>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</si>
  <si>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</si>
  <si>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</si>
  <si>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</si>
  <si>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</si>
  <si>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</si>
  <si>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</si>
  <si>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</si>
  <si>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</si>
  <si>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</si>
  <si>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</si>
  <si>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</si>
  <si>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</si>
  <si>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</si>
  <si>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</si>
  <si>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</si>
  <si>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</si>
  <si>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</si>
  <si>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</si>
  <si>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</si>
  <si>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</si>
  <si>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</si>
  <si>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</si>
  <si>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</si>
  <si>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</si>
  <si>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</si>
  <si>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</si>
  <si>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</si>
  <si>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</si>
  <si>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</si>
  <si>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</si>
  <si>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</si>
  <si>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</si>
  <si>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</si>
  <si>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</si>
  <si>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</si>
  <si>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</si>
  <si>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</si>
  <si>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</si>
  <si>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</si>
  <si>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</si>
  <si>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</si>
  <si>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</si>
  <si>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</si>
  <si>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</si>
  <si>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</si>
  <si>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</si>
  <si>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</si>
  <si>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</si>
  <si>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</si>
  <si>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</si>
  <si>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</si>
  <si>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</si>
  <si>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</si>
  <si>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</si>
  <si>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</si>
  <si>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</si>
  <si>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</si>
  <si>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</si>
  <si>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</si>
  <si>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</si>
  <si>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</si>
  <si>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</si>
  <si>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</si>
  <si>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</si>
  <si>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</si>
  <si>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</si>
  <si>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</si>
  <si>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</si>
  <si>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</si>
  <si>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</si>
  <si>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</si>
  <si>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</si>
  <si>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</si>
  <si>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</si>
  <si>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</si>
  <si>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</si>
  <si>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</si>
  <si>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</si>
  <si>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</si>
  <si>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</si>
  <si>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</si>
  <si>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</si>
  <si>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</si>
  <si>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</si>
  <si>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</si>
  <si>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</si>
  <si>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</si>
  <si>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</si>
  <si>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</si>
  <si>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</si>
  <si>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</si>
  <si>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</si>
  <si>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</si>
  <si>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</si>
  <si>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</si>
  <si>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</si>
  <si>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</si>
  <si>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</si>
  <si>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</si>
  <si>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</si>
  <si>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</si>
  <si>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</si>
  <si>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</si>
  <si>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</si>
  <si>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</si>
  <si>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</si>
  <si>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</si>
  <si>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</si>
  <si>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</si>
  <si>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</si>
  <si>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</si>
  <si>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</si>
  <si>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</si>
  <si>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</si>
  <si>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</si>
  <si>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</si>
  <si>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</si>
  <si>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</si>
  <si>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</si>
  <si>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</si>
  <si>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</si>
  <si>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</si>
  <si>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</si>
  <si>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</si>
  <si>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</si>
  <si>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</si>
  <si>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</si>
  <si>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</si>
  <si>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</si>
  <si>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</si>
  <si>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</si>
  <si>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</si>
  <si>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</si>
  <si>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</si>
  <si>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</si>
  <si>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</si>
  <si>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</si>
  <si>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</si>
  <si>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</si>
  <si>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</si>
  <si>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</si>
  <si>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</si>
  <si>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</si>
  <si>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</si>
  <si>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</si>
  <si>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</si>
  <si>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</si>
  <si>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</si>
  <si>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</si>
  <si>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</si>
  <si>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</si>
  <si>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</si>
  <si>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</si>
  <si>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</si>
  <si>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</si>
  <si>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</si>
  <si>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</si>
  <si>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</si>
  <si>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</si>
  <si>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</si>
  <si>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</si>
  <si>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</si>
  <si>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</si>
  <si>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</si>
  <si>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</si>
  <si>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</si>
  <si>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</si>
  <si>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</si>
  <si>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</si>
  <si>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</si>
  <si>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</si>
  <si>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</si>
  <si>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</si>
  <si>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</si>
  <si>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</si>
  <si>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</si>
  <si>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</si>
  <si>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</si>
  <si>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</si>
  <si>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</si>
  <si>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</si>
  <si>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</si>
  <si>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</si>
  <si>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</si>
  <si>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</si>
  <si>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</si>
  <si>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</si>
  <si>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</si>
  <si>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</si>
  <si>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</si>
  <si>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</si>
  <si>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</si>
  <si>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</si>
  <si>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</si>
  <si>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</si>
  <si>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</si>
  <si>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</si>
  <si>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</si>
  <si>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</si>
  <si>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</si>
  <si>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</si>
  <si>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</si>
  <si>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</si>
  <si>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</si>
  <si>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</si>
  <si>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</si>
  <si>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</si>
  <si>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</si>
  <si>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</si>
  <si>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</si>
  <si>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</si>
  <si>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</si>
  <si>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</si>
  <si>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</si>
  <si>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</si>
  <si>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</si>
  <si>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</si>
  <si>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</si>
  <si>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</si>
  <si>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</si>
  <si>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</si>
  <si>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</si>
  <si>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</si>
  <si>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</si>
  <si>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</si>
  <si>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</si>
  <si>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</si>
  <si>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</si>
  <si>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</si>
  <si>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</si>
  <si>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</si>
  <si>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</si>
  <si>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</si>
  <si>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</si>
  <si>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</si>
  <si>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</si>
  <si>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</si>
  <si>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</si>
  <si>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</si>
  <si>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</si>
  <si>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</si>
  <si>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</si>
  <si>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</si>
  <si>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</si>
  <si>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</si>
  <si>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</si>
  <si>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</si>
  <si>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</si>
  <si>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</si>
  <si>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</si>
  <si>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</si>
  <si>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</si>
  <si>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</si>
  <si>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</si>
  <si>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</si>
  <si>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</si>
  <si>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</si>
  <si>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</si>
  <si>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</si>
  <si>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</si>
  <si>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</si>
  <si>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</si>
  <si>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</si>
  <si>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</si>
  <si>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</si>
  <si>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</si>
  <si>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</si>
  <si>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</si>
  <si>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</si>
  <si>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</si>
  <si>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</si>
  <si>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</si>
  <si>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</si>
  <si>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</si>
  <si>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</si>
  <si>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</si>
  <si>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</si>
  <si>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</si>
  <si>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</si>
  <si>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</si>
  <si>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</si>
  <si>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</si>
  <si>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</si>
  <si>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</si>
  <si>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</si>
  <si>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</si>
  <si>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</si>
  <si>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</si>
  <si>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</si>
  <si>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</si>
  <si>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</si>
  <si>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</si>
  <si>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</si>
  <si>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</si>
  <si>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</si>
  <si>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</si>
  <si>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</si>
  <si>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</si>
  <si>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</si>
  <si>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</si>
  <si>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</si>
  <si>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</si>
  <si>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</si>
  <si>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</si>
  <si>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</si>
  <si>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</si>
  <si>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</si>
  <si>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</si>
  <si>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</si>
  <si>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</si>
  <si>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</si>
  <si>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</si>
  <si>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</si>
  <si>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</si>
  <si>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</si>
  <si>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</si>
  <si>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</si>
  <si>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</si>
  <si>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</si>
  <si>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</si>
  <si>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</si>
  <si>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</si>
  <si>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</si>
  <si>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</si>
  <si>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</si>
  <si>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</si>
  <si>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</si>
  <si>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</si>
  <si>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</si>
  <si>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</si>
  <si>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</si>
  <si>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</si>
  <si>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</si>
  <si>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</si>
  <si>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</si>
  <si>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</si>
  <si>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</si>
  <si>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</si>
  <si>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</si>
  <si>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</si>
  <si>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</si>
  <si>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</si>
  <si>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</si>
  <si>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</si>
  <si>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</si>
  <si>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</si>
  <si>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</si>
  <si>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</si>
  <si>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</si>
  <si>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</si>
  <si>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</si>
  <si>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</si>
  <si>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</si>
  <si>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</si>
  <si>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</si>
  <si>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</si>
  <si>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</si>
  <si>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</si>
  <si>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</si>
  <si>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</si>
  <si>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</si>
  <si>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</si>
  <si>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</si>
  <si>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</si>
  <si>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</si>
  <si>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</si>
  <si>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</si>
  <si>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</si>
  <si>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</si>
  <si>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</si>
  <si>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</si>
  <si>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</si>
  <si>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</si>
  <si>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</si>
  <si>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</si>
  <si>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</si>
  <si>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</si>
  <si>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</si>
  <si>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</si>
  <si>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</si>
  <si>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</si>
  <si>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</si>
  <si>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</si>
  <si>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</si>
  <si>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</si>
  <si>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</si>
  <si>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</si>
  <si>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</si>
  <si>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</si>
  <si>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</si>
  <si>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</si>
  <si>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</si>
  <si>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</si>
  <si>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</si>
  <si>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</si>
  <si>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</si>
  <si>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</si>
  <si>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</si>
  <si>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</si>
  <si>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</si>
  <si>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</si>
  <si>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</si>
  <si>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</si>
  <si>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</si>
  <si>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</si>
  <si>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</si>
  <si>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</si>
  <si>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</si>
  <si>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</si>
  <si>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</si>
  <si>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</si>
  <si>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</si>
  <si>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</si>
  <si>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</si>
  <si>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</si>
  <si>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</si>
  <si>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</si>
  <si>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</si>
  <si>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</si>
  <si>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</si>
  <si>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</si>
  <si>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</si>
  <si>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</si>
  <si>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</si>
  <si>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</si>
  <si>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</si>
  <si>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</si>
  <si>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</si>
  <si>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</si>
  <si>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</si>
  <si>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</si>
  <si>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</si>
  <si>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</si>
  <si>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</si>
  <si>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</si>
  <si>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</si>
  <si>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</si>
  <si>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</si>
  <si>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</si>
  <si>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</si>
  <si>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</si>
  <si>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</si>
  <si>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</si>
  <si>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</si>
  <si>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</si>
  <si>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</si>
  <si>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</si>
  <si>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</si>
  <si>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</si>
  <si>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</si>
  <si>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</si>
  <si>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</si>
  <si>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</si>
  <si>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</si>
  <si>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</si>
  <si>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</si>
  <si>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</si>
  <si>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</si>
  <si>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</si>
  <si>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</si>
  <si>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</si>
  <si>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</si>
  <si>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</si>
  <si>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</si>
  <si>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</si>
  <si>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</si>
  <si>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</si>
  <si>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</si>
  <si>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</si>
  <si>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</si>
  <si>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</si>
  <si>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</si>
  <si>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</si>
  <si>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</si>
  <si>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</si>
  <si>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</si>
  <si>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</si>
  <si>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</si>
  <si>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</si>
  <si>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</si>
  <si>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</si>
  <si>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</si>
  <si>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</si>
  <si>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</si>
  <si>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</si>
  <si>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</si>
  <si>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</si>
  <si>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</si>
  <si>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</si>
  <si>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</si>
  <si>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</si>
  <si>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</si>
  <si>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</si>
  <si>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</si>
  <si>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</si>
  <si>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</si>
  <si>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</si>
  <si>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</si>
  <si>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</si>
  <si>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</si>
  <si>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</si>
  <si>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</si>
  <si>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</si>
  <si>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</si>
  <si>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</si>
  <si>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</si>
  <si>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</si>
  <si>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</si>
  <si>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</si>
  <si>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</si>
  <si>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</si>
  <si>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</si>
  <si>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</si>
  <si>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</si>
  <si>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</si>
  <si>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</si>
  <si>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</si>
  <si>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</si>
  <si>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</si>
  <si>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</si>
  <si>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</si>
  <si>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</si>
  <si>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</si>
  <si>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</si>
  <si>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</si>
  <si>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</si>
  <si>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</si>
  <si>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</si>
  <si>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</si>
  <si>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</si>
  <si>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</si>
  <si>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</si>
  <si>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</si>
  <si>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</si>
  <si>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</si>
  <si>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</si>
  <si>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</si>
  <si>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</si>
  <si>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</si>
  <si>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</si>
  <si>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</si>
  <si>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</si>
  <si>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</si>
  <si>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</si>
  <si>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</si>
  <si>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</si>
  <si>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</si>
  <si>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</si>
  <si>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</si>
  <si>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</si>
  <si>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</si>
  <si>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</si>
  <si>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</si>
  <si>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</si>
  <si>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</si>
  <si>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</si>
  <si>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</si>
  <si>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</si>
  <si>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</si>
  <si>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</si>
  <si>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</si>
  <si>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</si>
  <si>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</si>
  <si>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</si>
  <si>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</si>
  <si>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</si>
  <si>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</si>
  <si>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</si>
  <si>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</si>
  <si>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</si>
  <si>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</si>
  <si>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</si>
  <si>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</si>
  <si>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</si>
  <si>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</si>
  <si>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</si>
  <si>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</si>
  <si>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</si>
  <si>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</si>
  <si>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</si>
  <si>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</si>
  <si>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</si>
  <si>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</si>
  <si>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</si>
  <si>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</si>
  <si>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</si>
  <si>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</si>
  <si>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</si>
  <si>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</si>
  <si>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</si>
  <si>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</si>
  <si>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</si>
  <si>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</si>
  <si>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</si>
  <si>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</si>
  <si>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</si>
  <si>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</si>
  <si>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</si>
  <si>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</si>
  <si>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</si>
  <si>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</si>
  <si>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</si>
  <si>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</si>
  <si>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</si>
  <si>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</si>
  <si>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</si>
  <si>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</si>
  <si>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</si>
  <si>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</si>
  <si>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</si>
  <si>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</si>
  <si>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</si>
  <si>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</si>
  <si>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</si>
  <si>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</si>
  <si>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</si>
  <si>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</si>
  <si>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</si>
  <si>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</si>
  <si>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</si>
  <si>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</si>
  <si>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</si>
  <si>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</si>
  <si>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</si>
  <si>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</si>
  <si>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</si>
  <si>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</si>
  <si>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</si>
  <si>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</si>
  <si>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</si>
  <si>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</si>
  <si>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</si>
  <si>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</si>
  <si>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</si>
  <si>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</si>
  <si>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</si>
  <si>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</si>
  <si>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</si>
  <si>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</si>
  <si>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</si>
  <si>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</si>
  <si>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</si>
  <si>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</si>
  <si>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</si>
  <si>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</si>
  <si>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</si>
  <si>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</si>
  <si>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</si>
  <si>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</si>
  <si>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</si>
  <si>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</si>
  <si>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</si>
  <si>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</si>
  <si>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</si>
  <si>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</si>
  <si>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</si>
  <si>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</si>
  <si>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</si>
  <si>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</si>
  <si>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</si>
  <si>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</si>
  <si>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</si>
  <si>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</si>
  <si>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</si>
  <si>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</si>
  <si>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</si>
  <si>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</si>
  <si>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</si>
  <si>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</si>
  <si>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</si>
  <si>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</si>
  <si>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</si>
  <si>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</si>
  <si>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</si>
  <si>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</si>
  <si>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</si>
  <si>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</si>
  <si>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</si>
  <si>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</si>
  <si>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</si>
  <si>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</si>
  <si>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</si>
  <si>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</si>
  <si>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</si>
  <si>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</si>
  <si>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</si>
  <si>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</si>
  <si>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</si>
  <si>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</si>
  <si>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</si>
  <si>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</si>
  <si>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</si>
  <si>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</si>
  <si>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</si>
  <si>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</si>
  <si>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</si>
  <si>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</si>
  <si>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</si>
  <si>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</si>
  <si>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</si>
  <si>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</si>
  <si>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</si>
  <si>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</si>
  <si>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</si>
  <si>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</si>
  <si>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</si>
  <si>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</si>
  <si>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</si>
  <si>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</si>
  <si>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</si>
  <si>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</si>
  <si>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</si>
  <si>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</si>
  <si>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</si>
  <si>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</si>
  <si>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</si>
  <si>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</si>
  <si>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</si>
  <si>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</si>
  <si>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</si>
  <si>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</si>
  <si>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</si>
  <si>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</si>
  <si>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</si>
  <si>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</si>
  <si>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</si>
  <si>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</si>
  <si>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</si>
  <si>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</si>
  <si>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</si>
  <si>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</si>
  <si>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</si>
  <si>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</si>
  <si>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</si>
  <si>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</si>
  <si>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</si>
  <si>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</si>
  <si>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</si>
  <si>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</si>
  <si>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</si>
  <si>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</si>
  <si>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</si>
  <si>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</si>
  <si>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</si>
  <si>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</si>
  <si>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</si>
  <si>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</si>
  <si>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</si>
  <si>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</si>
  <si>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</si>
  <si>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</si>
  <si>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</si>
  <si>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</si>
  <si>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</si>
  <si>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</si>
  <si>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</si>
  <si>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</si>
  <si>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</si>
  <si>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</si>
  <si>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</si>
  <si>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</si>
  <si>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</si>
  <si>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</si>
  <si>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</si>
  <si>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</si>
  <si>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</si>
  <si>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</si>
  <si>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</si>
  <si>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</si>
  <si>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</si>
  <si>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</si>
  <si>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</si>
  <si>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</si>
  <si>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</si>
  <si>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</si>
  <si>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</si>
  <si>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</si>
  <si>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</si>
  <si>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</si>
  <si>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</si>
  <si>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</si>
  <si>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</si>
  <si>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</si>
  <si>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</si>
  <si>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</si>
  <si>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</si>
  <si>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</si>
  <si>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</si>
  <si>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</si>
  <si>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</si>
  <si>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</si>
  <si>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</si>
  <si>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</si>
  <si>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</si>
  <si>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</si>
  <si>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</si>
  <si>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</si>
  <si>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</si>
  <si>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</si>
  <si>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</si>
  <si>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</si>
  <si>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</si>
  <si>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</si>
  <si>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</si>
  <si>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</si>
  <si>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</si>
  <si>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</si>
  <si>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</si>
  <si>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</si>
  <si>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</si>
  <si>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</si>
  <si>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</si>
  <si>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</si>
  <si>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</si>
  <si>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</si>
  <si>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</si>
  <si>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</si>
  <si>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</si>
  <si>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</si>
  <si>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</si>
  <si>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</si>
  <si>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</si>
  <si>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</si>
  <si>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</si>
  <si>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</si>
  <si>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</si>
  <si>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</si>
  <si>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</si>
  <si>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</si>
  <si>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</si>
  <si>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</si>
  <si>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</si>
  <si>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</si>
  <si>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</si>
  <si>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</si>
  <si>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</si>
  <si>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</si>
  <si>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</si>
  <si>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</si>
  <si>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</si>
  <si>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</si>
  <si>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</si>
  <si>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</si>
  <si>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</si>
  <si>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</si>
  <si>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</si>
  <si>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</si>
  <si>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</si>
  <si>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</si>
  <si>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</si>
  <si>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</si>
  <si>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</si>
  <si>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</si>
  <si>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</si>
  <si>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</si>
  <si>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</si>
  <si>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</si>
  <si>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</si>
  <si>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</si>
  <si>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</si>
  <si>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</si>
  <si>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</si>
  <si>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</si>
  <si>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</si>
  <si>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</si>
  <si>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</si>
  <si>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</si>
  <si>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</si>
  <si>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</si>
  <si>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</si>
  <si>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</si>
  <si>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</si>
  <si>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</si>
  <si>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</si>
  <si>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</si>
  <si>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</si>
  <si>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</si>
  <si>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</si>
  <si>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</si>
  <si>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</si>
  <si>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</si>
  <si>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</si>
  <si>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</si>
  <si>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</si>
  <si>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</si>
  <si>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</si>
  <si>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</si>
  <si>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</si>
  <si>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</si>
  <si>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</si>
  <si>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</si>
  <si>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</si>
  <si>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</si>
  <si>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</si>
  <si>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</si>
  <si>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</si>
  <si>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</si>
  <si>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</si>
  <si>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</si>
  <si>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</si>
  <si>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</si>
  <si>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</si>
  <si>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</si>
  <si>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</si>
  <si>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</si>
  <si>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</si>
  <si>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</si>
  <si>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</si>
  <si>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</si>
  <si>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</si>
  <si>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</si>
  <si>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</si>
  <si>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</si>
  <si>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</si>
  <si>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</si>
  <si>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</si>
  <si>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</si>
  <si>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</si>
  <si>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</si>
  <si>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</si>
  <si>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</si>
  <si>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</si>
  <si>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</si>
  <si>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</si>
  <si>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</si>
  <si>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</si>
  <si>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</si>
  <si>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</si>
  <si>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</si>
  <si>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</si>
  <si>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</si>
  <si>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</si>
  <si>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</si>
  <si>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</si>
  <si>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</si>
  <si>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</si>
  <si>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</si>
  <si>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</si>
  <si>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</si>
  <si>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</si>
  <si>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</si>
  <si>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</si>
  <si>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</si>
  <si>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</si>
  <si>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</si>
  <si>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</si>
  <si>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</si>
  <si>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</si>
  <si>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</si>
  <si>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</si>
  <si>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</si>
  <si>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</si>
  <si>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</si>
  <si>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</si>
  <si>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</si>
  <si>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</si>
  <si>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</si>
  <si>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</si>
  <si>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</si>
  <si>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</si>
  <si>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</si>
  <si>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</si>
  <si>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</si>
  <si>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</si>
  <si>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</si>
  <si>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</si>
  <si>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</si>
  <si>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</si>
  <si>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</si>
  <si>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</si>
  <si>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</si>
  <si>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</si>
  <si>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</si>
  <si>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</si>
  <si>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</si>
  <si>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</si>
  <si>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</si>
  <si>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</si>
  <si>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</si>
  <si>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</si>
  <si>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</si>
  <si>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</si>
  <si>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</si>
  <si>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</si>
  <si>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</si>
  <si>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</si>
  <si>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</si>
  <si>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</si>
  <si>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</si>
  <si>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</si>
  <si>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</si>
  <si>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</si>
  <si>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</si>
  <si>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</si>
  <si>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</si>
  <si>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</si>
  <si>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</si>
  <si>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</si>
  <si>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</si>
  <si>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</si>
  <si>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</si>
  <si>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</si>
  <si>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</si>
  <si>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</si>
  <si>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</si>
  <si>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</si>
  <si>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</si>
  <si>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</si>
  <si>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</si>
  <si>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</si>
  <si>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</si>
  <si>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</si>
  <si>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</si>
  <si>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</si>
  <si>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</si>
  <si>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</si>
  <si>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</si>
  <si>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</si>
  <si>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</si>
  <si>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</si>
  <si>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</si>
  <si>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</si>
  <si>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</si>
  <si>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</si>
  <si>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</si>
  <si>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</si>
  <si>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</si>
  <si>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</si>
  <si>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</si>
  <si>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</si>
  <si>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</si>
  <si>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</si>
  <si>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</si>
  <si>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</si>
  <si>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</si>
  <si>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</si>
  <si>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</si>
  <si>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</si>
  <si>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</si>
  <si>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</si>
  <si>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</si>
  <si>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</si>
  <si>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</si>
  <si>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</si>
  <si>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</si>
  <si>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</si>
  <si>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</si>
  <si>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</si>
  <si>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</si>
  <si>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</si>
  <si>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</si>
  <si>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</si>
  <si>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</si>
  <si>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</si>
  <si>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</si>
  <si>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</si>
  <si>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</si>
  <si>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</si>
  <si>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</si>
  <si>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</si>
  <si>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</si>
  <si>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</si>
  <si>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</si>
  <si>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</si>
  <si>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</si>
  <si>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</si>
  <si>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</si>
  <si>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</si>
  <si>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</si>
  <si>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</si>
  <si>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</si>
  <si>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</si>
  <si>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</si>
  <si>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</si>
  <si>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</si>
  <si>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</si>
  <si>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</si>
  <si>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</si>
  <si>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</si>
  <si>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</si>
  <si>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</si>
  <si>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</si>
  <si>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</si>
  <si>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</si>
  <si>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</si>
  <si>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</si>
  <si>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</si>
  <si>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</si>
  <si>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</si>
  <si>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</si>
  <si>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</si>
  <si>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</si>
  <si>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</si>
  <si>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</si>
  <si>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</si>
  <si>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</si>
  <si>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</si>
  <si>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</si>
  <si>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</si>
  <si>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</si>
  <si>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</si>
  <si>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</si>
  <si>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</si>
  <si>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</si>
  <si>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</si>
  <si>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</si>
  <si>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</si>
  <si>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</si>
  <si>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</si>
  <si>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</si>
  <si>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</si>
  <si>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</si>
  <si>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</si>
  <si>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</si>
  <si>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</si>
  <si>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</si>
  <si>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</si>
  <si>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</si>
  <si>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</si>
  <si>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</si>
  <si>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</si>
  <si>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</si>
  <si>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</si>
  <si>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</si>
  <si>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</si>
  <si>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</si>
  <si>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</si>
  <si>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</si>
  <si>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</si>
  <si>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</si>
  <si>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</si>
  <si>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</si>
  <si>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</si>
  <si>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</si>
  <si>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</si>
  <si>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</si>
  <si>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</si>
  <si>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</si>
  <si>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</si>
  <si>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</si>
  <si>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</si>
  <si>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</si>
  <si>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</si>
  <si>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</si>
  <si>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</si>
  <si>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</si>
  <si>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</si>
  <si>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</si>
  <si>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</si>
  <si>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</si>
  <si>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</si>
  <si>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</si>
  <si>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</si>
  <si>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</si>
  <si>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</si>
  <si>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</si>
  <si>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</si>
  <si>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</si>
  <si>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</si>
  <si>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</si>
  <si>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</si>
  <si>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</si>
  <si>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</si>
  <si>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</si>
  <si>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</si>
  <si>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</si>
  <si>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</si>
  <si>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</si>
  <si>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</si>
  <si>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</si>
  <si>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</si>
  <si>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</si>
  <si>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</si>
  <si>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</si>
  <si>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</si>
  <si>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</si>
  <si>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</si>
  <si>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</si>
  <si>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</si>
  <si>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</si>
  <si>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</si>
  <si>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</si>
  <si>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</si>
  <si>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</si>
  <si>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</si>
  <si>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</si>
  <si>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</si>
  <si>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</si>
  <si>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</si>
  <si>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</si>
  <si>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</si>
  <si>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</si>
  <si>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</si>
  <si>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</si>
  <si>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</si>
  <si>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</si>
  <si>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</si>
  <si>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</si>
  <si>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</si>
  <si>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</si>
  <si>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</si>
  <si>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</si>
  <si>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</si>
  <si>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</si>
  <si>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</si>
  <si>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</si>
  <si>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</si>
  <si>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</si>
  <si>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</si>
  <si>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</si>
  <si>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</si>
  <si>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</si>
  <si>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</si>
  <si>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</si>
  <si>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</si>
  <si>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</si>
  <si>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</si>
  <si>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</si>
  <si>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</si>
  <si>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</si>
  <si>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</si>
  <si>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</si>
  <si>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</si>
  <si>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</si>
  <si>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</si>
  <si>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</si>
  <si>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</si>
  <si>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</si>
  <si>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</si>
  <si>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</si>
  <si>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</si>
  <si>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</si>
  <si>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</si>
  <si>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</si>
  <si>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</si>
  <si>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</si>
  <si>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</si>
  <si>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</si>
  <si>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</si>
  <si>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</si>
  <si>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</si>
  <si>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</si>
  <si>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</si>
  <si>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</si>
  <si>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</si>
  <si>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</si>
  <si>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</si>
  <si>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</si>
  <si>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</si>
  <si>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</si>
  <si>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</si>
  <si>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</si>
  <si>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</si>
  <si>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</si>
  <si>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</si>
  <si>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</si>
  <si>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</si>
  <si>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</si>
  <si>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</si>
  <si>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</si>
  <si>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</si>
  <si>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</si>
  <si>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</si>
  <si>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</si>
  <si>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</si>
  <si>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</si>
  <si>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</si>
  <si>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</si>
  <si>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</si>
  <si>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</si>
  <si>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</si>
  <si>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</si>
  <si>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</si>
  <si>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</si>
  <si>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</si>
  <si>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</si>
  <si>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</si>
  <si>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</si>
  <si>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</si>
  <si>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</si>
  <si>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</si>
  <si>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</si>
  <si>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</si>
  <si>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</si>
  <si>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</si>
  <si>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</si>
  <si>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</si>
  <si>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</si>
  <si>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</si>
  <si>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</si>
  <si>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</si>
  <si>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</si>
  <si>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</si>
  <si>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</si>
  <si>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</si>
  <si>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</si>
  <si>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</si>
  <si>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</si>
  <si>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</si>
  <si>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</si>
  <si>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</si>
  <si>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</si>
  <si>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</si>
  <si>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</si>
  <si>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</si>
  <si>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</si>
  <si>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</si>
  <si>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</si>
  <si>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</si>
  <si>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</si>
  <si>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</si>
  <si>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</si>
  <si>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</si>
  <si>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</si>
  <si>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</si>
  <si>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</si>
  <si>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</si>
  <si>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</si>
  <si>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</si>
  <si>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</si>
  <si>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</si>
  <si>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</si>
  <si>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</si>
  <si>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</si>
  <si>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</si>
  <si>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</si>
  <si>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</si>
  <si>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</si>
  <si>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</si>
  <si>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</si>
  <si>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</si>
  <si>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</si>
  <si>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</si>
  <si>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</si>
  <si>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</si>
  <si>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</si>
  <si>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</si>
  <si>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</si>
  <si>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</si>
  <si>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</si>
  <si>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</si>
  <si>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</si>
  <si>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</si>
  <si>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</si>
  <si>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</si>
  <si>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</si>
  <si>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</si>
  <si>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</si>
  <si>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</si>
  <si>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</si>
  <si>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</si>
  <si>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</si>
  <si>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</si>
  <si>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</si>
  <si>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</si>
  <si>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</si>
  <si>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</si>
  <si>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</si>
  <si>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</si>
  <si>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</si>
  <si>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</si>
  <si>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</si>
  <si>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</si>
  <si>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</si>
  <si>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</si>
  <si>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</si>
  <si>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</si>
  <si>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</si>
  <si>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</si>
  <si>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</si>
  <si>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</si>
  <si>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</si>
  <si>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</si>
  <si>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</si>
  <si>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</si>
  <si>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</si>
  <si>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</si>
  <si>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</si>
  <si>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</si>
  <si>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</si>
  <si>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</si>
  <si>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</si>
  <si>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</si>
  <si>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</si>
  <si>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</si>
  <si>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</si>
  <si>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</si>
  <si>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</si>
  <si>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</si>
  <si>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</si>
  <si>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</si>
  <si>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</si>
  <si>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</si>
  <si>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</si>
  <si>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</si>
  <si>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</si>
  <si>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</si>
  <si>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</si>
  <si>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</si>
  <si>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</si>
  <si>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</si>
  <si>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</si>
  <si>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</si>
  <si>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</si>
  <si>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</si>
  <si>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</si>
  <si>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</si>
  <si>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</si>
  <si>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</si>
  <si>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</si>
  <si>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</si>
  <si>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</si>
  <si>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</si>
  <si>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</si>
  <si>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</si>
  <si>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</si>
  <si>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</si>
  <si>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</si>
  <si>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</si>
  <si>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</si>
  <si>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</si>
  <si>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</si>
  <si>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</si>
  <si>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</si>
  <si>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</si>
  <si>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</si>
  <si>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</si>
  <si>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</si>
  <si>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</si>
  <si>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</si>
  <si>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</si>
  <si>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</si>
  <si>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</si>
  <si>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</si>
  <si>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</si>
  <si>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</si>
  <si>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</si>
  <si>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</si>
  <si>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</si>
  <si>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</si>
  <si>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</si>
  <si>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</si>
  <si>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</si>
  <si>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</si>
  <si>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</si>
  <si>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</si>
  <si>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</si>
  <si>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</si>
  <si>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</si>
  <si>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</si>
  <si>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</si>
  <si>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</si>
  <si>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</si>
  <si>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</si>
  <si>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</si>
  <si>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</si>
  <si>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</si>
  <si>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</si>
  <si>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</si>
  <si>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</si>
  <si>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</si>
  <si>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</si>
  <si>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</si>
  <si>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</si>
  <si>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</si>
  <si>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</si>
  <si>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</si>
  <si>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</si>
  <si>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</si>
  <si>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</si>
  <si>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</si>
  <si>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</si>
  <si>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</si>
  <si>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</si>
  <si>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</si>
  <si>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</si>
  <si>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</si>
  <si>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</si>
  <si>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</si>
  <si>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</si>
  <si>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</si>
  <si>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</si>
  <si>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</si>
  <si>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</si>
  <si>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</si>
  <si>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</si>
  <si>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</si>
  <si>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</si>
  <si>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</si>
  <si>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</si>
  <si>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</si>
  <si>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</si>
  <si>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</si>
  <si>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</si>
  <si>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</si>
  <si>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</si>
  <si>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</si>
  <si>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</si>
  <si>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</si>
  <si>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</si>
  <si>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</si>
  <si>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</si>
  <si>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</si>
  <si>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</si>
  <si>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</si>
  <si>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</si>
  <si>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</si>
  <si>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</si>
  <si>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</si>
  <si>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</si>
  <si>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</si>
  <si>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</si>
  <si>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</si>
  <si>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</si>
  <si>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</si>
  <si>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</si>
  <si>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</si>
  <si>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</si>
  <si>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</si>
  <si>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</si>
  <si>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</si>
  <si>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</si>
  <si>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</si>
  <si>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</si>
  <si>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</si>
  <si>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</si>
  <si>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</si>
  <si>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</si>
  <si>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</si>
  <si>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</si>
  <si>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</si>
  <si>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</si>
  <si>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</si>
  <si>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</si>
  <si>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</si>
  <si>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</si>
  <si>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</si>
  <si>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</si>
  <si>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</si>
  <si>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</si>
  <si>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</si>
  <si>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</si>
  <si>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</si>
  <si>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</si>
  <si>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</si>
  <si>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</si>
  <si>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</si>
  <si>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</si>
  <si>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</si>
  <si>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</si>
  <si>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</si>
  <si>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</si>
  <si>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</si>
  <si>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</si>
  <si>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</si>
  <si>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</si>
  <si>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</si>
  <si>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</si>
  <si>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</si>
  <si>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</si>
  <si>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</si>
  <si>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</si>
  <si>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</si>
  <si>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</si>
  <si>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</si>
  <si>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</si>
  <si>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</si>
  <si>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</si>
  <si>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</si>
  <si>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</si>
  <si>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</si>
  <si>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</si>
  <si>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</si>
  <si>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</si>
  <si>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</si>
  <si>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</si>
  <si>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</si>
  <si>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</si>
  <si>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</si>
  <si>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</si>
  <si>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</si>
  <si>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</si>
  <si>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</si>
  <si>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</si>
  <si>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</si>
  <si>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</si>
  <si>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</si>
  <si>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</si>
  <si>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</si>
  <si>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</si>
  <si>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</si>
  <si>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</si>
  <si>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</si>
  <si>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</si>
  <si>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</si>
  <si>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</si>
  <si>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</si>
  <si>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</si>
  <si>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</si>
  <si>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</si>
  <si>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</si>
  <si>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</si>
  <si>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</si>
  <si>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</si>
  <si>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</si>
  <si>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</si>
  <si>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</si>
  <si>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</si>
  <si>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</si>
  <si>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</si>
  <si>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</si>
  <si>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</si>
  <si>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</si>
  <si>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</si>
  <si>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</si>
  <si>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</si>
  <si>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</si>
  <si>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</si>
  <si>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</si>
  <si>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</si>
  <si>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</si>
  <si>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</si>
  <si>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</si>
  <si>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</si>
  <si>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</si>
  <si>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</si>
  <si>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</si>
  <si>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</si>
  <si>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</si>
  <si>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</si>
  <si>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</si>
  <si>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</si>
  <si>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</si>
  <si>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</si>
  <si>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</si>
  <si>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</si>
  <si>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</si>
  <si>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</si>
  <si>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</si>
  <si>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</si>
  <si>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</si>
  <si>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</si>
  <si>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</si>
  <si>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</si>
  <si>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</si>
  <si>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</si>
  <si>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</si>
  <si>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</si>
  <si>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</si>
  <si>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</si>
  <si>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</si>
  <si>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</si>
  <si>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</si>
  <si>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</si>
  <si>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</si>
  <si>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</si>
  <si>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</si>
  <si>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</si>
  <si>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</si>
  <si>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</si>
  <si>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</si>
  <si>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</si>
  <si>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</si>
  <si>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</si>
  <si>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</si>
  <si>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</si>
  <si>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</si>
  <si>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</si>
  <si>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</si>
  <si>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</si>
  <si>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</si>
  <si>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</si>
  <si>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</si>
  <si>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</si>
  <si>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</si>
  <si>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</si>
  <si>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</si>
  <si>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</si>
  <si>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</si>
  <si>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</si>
  <si>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</si>
  <si>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</si>
  <si>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</si>
  <si>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</si>
  <si>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</si>
  <si>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</si>
  <si>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</si>
  <si>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</si>
  <si>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</si>
  <si>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</si>
  <si>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</si>
  <si>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</si>
  <si>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</si>
  <si>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</si>
  <si>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</si>
  <si>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</si>
  <si>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</si>
  <si>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</si>
  <si>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</si>
  <si>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</si>
  <si>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</si>
  <si>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</si>
  <si>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</si>
  <si>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</si>
  <si>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</si>
  <si>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</si>
  <si>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</si>
  <si>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</si>
  <si>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</si>
  <si>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</si>
  <si>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</si>
  <si>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</si>
  <si>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</si>
  <si>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</si>
  <si>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</si>
  <si>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</si>
  <si>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</si>
  <si>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</si>
  <si>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</si>
  <si>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</si>
  <si>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</si>
  <si>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</si>
  <si>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</si>
  <si>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</si>
  <si>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</si>
  <si>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</si>
  <si>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</si>
  <si>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</si>
  <si>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</si>
  <si>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</si>
  <si>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</si>
  <si>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</si>
  <si>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</si>
  <si>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</si>
  <si>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</si>
  <si>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</si>
  <si>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</si>
  <si>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</si>
  <si>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</si>
  <si>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</si>
  <si>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</si>
  <si>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</si>
  <si>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</si>
  <si>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</si>
  <si>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</si>
  <si>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</si>
  <si>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</si>
  <si>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</si>
  <si>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</si>
  <si>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</si>
  <si>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</si>
  <si>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</si>
  <si>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</si>
  <si>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</si>
  <si>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</si>
  <si>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</si>
  <si>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</si>
  <si>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</si>
  <si>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</si>
  <si>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</si>
  <si>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</si>
  <si>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</si>
  <si>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</si>
  <si>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</si>
  <si>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</si>
  <si>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</si>
  <si>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</si>
  <si>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</si>
  <si>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</si>
  <si>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</si>
  <si>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</si>
  <si>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</si>
  <si>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</si>
  <si>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</si>
  <si>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</si>
  <si>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</si>
  <si>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</si>
  <si>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</si>
  <si>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</si>
  <si>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</si>
  <si>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</si>
  <si>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</si>
  <si>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</si>
  <si>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</si>
  <si>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</si>
  <si>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</si>
  <si>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</si>
  <si>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</si>
  <si>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</si>
  <si>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</si>
  <si>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</si>
  <si>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</si>
  <si>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</si>
  <si>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</si>
  <si>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</si>
  <si>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120 M</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</si>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</sst>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314.91988240740466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45977.868308333331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45977.868308333331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45977.868308333331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45977.868308333331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45977.868308333331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45977.868308333331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45977.868308333331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45977.868308333331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45977.868308333331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45977.868308333331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45977.868308333331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45977.868308333331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45977.868308333331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45977.868308333331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45977.868308333331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45977.868308333331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45977.868308333331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45977.868308333331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45977.868308333331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45977.868308333331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45977.868308333331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45977.868308333331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45977.868308333331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45977.868308333331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45977.868308333331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45977.868308333331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45977.868308333331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45977.868308333331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45977.868308333331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45977.868308333331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45977.868308333331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45977.868308333331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45977.868308333331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45977.868308333331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45977.868308333331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45977.868308333331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45977.868308333331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45977.868308333331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45977.868308333331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45977.868308333331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45977.868308333331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45977.868308333331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45977.868308333331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45977.868308333331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45977.868308333331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45977.868308333331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45977.868308333331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45977.868308333331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45977.868308333331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45977.868308333331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45977.868308333331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45977.868308333331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45977.868308333331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45977.868308333331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45977.868308333331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45977.868308333331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45977.868308333331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45977.868308333331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45977.868308333331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45977.868308333331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45977.868308333331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45977.868308333331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45977.868308333331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45977.868308333331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45977.868308333331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45977.868308333331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45977.868308333331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45977.868308333331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45977.868308333331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45977.868308333331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45977.868308333331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45977.868308333331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45977.868308333331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45977.868308333331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EED51047-F55E-41ED-B38D-88B093C972B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152.86847037036932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1.4319657407395425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45977.868308333331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45977.868308333331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45977.868308333331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45977.868308333331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45977.868308333331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45977.868308333331</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45977.868308333331</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45977.868308333331</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45977.868308333331</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45977.868308333331</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45977.868308333331</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45977.868308333331</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45977.868308333331</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45977.868308333331</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45977.868308333331</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45977.868308333331</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45977.868308333331</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45977.868308333331</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45977.868308333331</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45977.868308333331</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45977.868308333331</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45977.868308333331</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45977.868308333331</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45977.868308333331</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45977.868308333331</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45977.868308333331</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45977.868308333331</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45977.868308333331</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45977.868308333331</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45977.868308333331</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45977.868308333331</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45977.868308333331</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45977.868308333331</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45977.868308333331</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45977.868308333331</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45977.868308333331</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45977.868308333331</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45977.868308333331</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45977.868308333331</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45977.868308333331</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45977.868308333331</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45977.868308333331</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45977.868308333331</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45977.868308333331</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45977.868308333331</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45977.868308333331</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45977.868308333331</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45977.868308333331</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45977.868308333331</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45977.868308333331</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45977.868308333331</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45977.868308333331</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45977.868308333331</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45977.868308333331</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45977.868308333331</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45977.868308333331</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45977.868308333331</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45977.868308333331</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45977.868308333331</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45977.868308333331</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45977.868308333331</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45977.868308333331</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45977.868308333331</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45977.868308333331</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45977.868308333331</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45977.868308333331</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45977.868308333331</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45977.868308333331</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45977.868308333331</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45977.868308333331</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45977.868308333331</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45977.868308333331</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45977.868308333331</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45977.868308333331</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45977.868308333331</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45977.868308333331</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45977.868308333331</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45977.868308333331</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45977.868308333331</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45977.868308333331</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45977.868308333331</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45977.868308333331</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45977.868308333331</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45977.868308333331</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45977.868308333331</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45977.868308333331</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45977.868308333331</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45977.868308333331</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45977.868308333331</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45977.868308333331</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45977.868308333331</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45977.868308333331</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45977.868308333331</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45977.868308333331</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45977.868308333331</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45977.868308333331</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45977.868308333331</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45977.868308333331</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45977.868308333331</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45977.868308333331</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45977.868308333331</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45977.868308333331</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45977.868308333331</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45977.868308333331</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45977.868308333331</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45977.868308333331</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45977.868308333331</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45977.868308333331</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45977.868308333331</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45977.868308333331</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45977.868308333331</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45977.868308333331</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45977.868308333331</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45977.868308333331</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45977.868308333331</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45977.868308333331</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45977.868308333331</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45977.868308333331</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45977.868308333331</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45977.868308333331</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45977.868308333331</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45977.868308333331</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45977.868308333331</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45977.868308333331</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45977.868308333331</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45977.868308333331</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45977.868308333331</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45977.868308333331</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45977.868308333331</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45977.868308333331</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45977.868308333331</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45977.868308333331</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45977.868308333331</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45977.868308333331</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45977.868308333331</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45977.868308333331</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45977.868308333331</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45977.868308333331</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45977.868308333331</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45977.868308333331</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45977.868308333331</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45977.868308333331</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45977.868308333331</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45977.868308333331</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45977.868308333331</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45977.868308333331</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45977.868308333331</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45977.868308333331</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45977.868308333331</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45977.868308333331</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45977.868308333331</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45977.868308333331</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45977.868308333331</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45977.868308333331</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45977.868308333331</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45977.868308333331</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45977.868308333331</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45977.868308333331</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45977.868308333331</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45977.868308333331</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45977.868308333331</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45977.868308333331</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45977.868308333331</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45977.868308333331</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45977.868308333331</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45977.868308333331</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45977.868308333331</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45977.868308333331</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45977.868308333331</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45977.868308333331</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45977.868308333331</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45977.868308333331</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45977.868308333331</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45977.868308333331</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45977.868308333331</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45977.868308333331</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45977.868308333331</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45977.868308333331</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45977.868308333331</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45977.868308333331</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45977.868308333331</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45977.868308333331</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45977.868308333331</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45977.868308333331</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45977.868308333331</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45977.868308333331</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45977.868308333331</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45977.868308333331</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45977.868308333331</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45977.868308333331</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45977.868308333331</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45977.868308333331</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45977.868308333331</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45977.868308333331</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45977.868308333331</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45977.868308333331</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45977.868308333331</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45977.868308333331</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45977.868308333331</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45977.868308333331</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45977.868308333331</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45977.868308333331</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45977.868308333331</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45977.868308333331</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45977.868308333331</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45977.868308333331</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45977.868308333331</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45977.868308333331</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45977.868308333331</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45977.868308333331</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45977.868308333331</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45977.868308333331</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45977.868308333331</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45977.868308333331</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45977.868308333331</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45977.868308333331</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45977.868308333331</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45977.868308333331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45977.868308333331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45977.868308333331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45977.868308333331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45977.868308333331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45977.868308333331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45977.868308333331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45977.868308333331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45977.868308333331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45977.868308333331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45977.868308333331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45977.868308333331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45977.868308333331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45977.868308333331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45977.868308333331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45977.868308333331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45977.868308333331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45977.868308333331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45977.868308333331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45977.868308333331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45977.868308333331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45977.868308333331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45977.868308333331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45977.868308333331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45977.868308333331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45977.868308333331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45977.868308333331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45977.868308333331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45977.868308333331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45977.868308333331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45977.868308333331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45977.868308333331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45977.868308333331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45977.868308333331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45977.868308333331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45977.868308333331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45977.868308333331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45977.868308333331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45977.868308333331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45977.868308333331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45977.868308333331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45977.868308333331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45977.868308333331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45977.868308333331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45977.868308333331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45977.868308333331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45977.868308333331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45977.868308333331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45977.868308333331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45977.868308333331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45977.868308333331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45977.868308333331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45977.868308333331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45977.868308333331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45977.868308333331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45977.868308333331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45977.868308333331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45977.868308333331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45977.868308333331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45977.868308333331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45977.868308333331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45977.868308333331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45977.868308333331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45977.868308333331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45977.868308333331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45977.868308333331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45977.868308333331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45977.868308333331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45977.868308333331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45977.868308333331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45977.868308333331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45977.868308333331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45977.868308333331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45977.868308333331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45977.868308333331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45977.868308333331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45977.868308333331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45977.868308333331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45977.868308333331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45977.868308333331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45977.868308333331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45977.868308333331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45977.868308333331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45977.868308333331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45977.868308333331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45977.868308333331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45977.868308333331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45977.868308333331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45977.868308333331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45977.868308333331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45977.868308333331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45977.868308333331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45977.868308333331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45977.868308333331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45977.868308333331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45977.868308333331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45977.868308333331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45977.868308333331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45977.868308333331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45977.868308333331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45977.868308333331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45977.868308333331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45977.868308333331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45977.868308333331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45977.868308333331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45977.868308333331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45977.868308333331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45977.868308333331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45977.868308333331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45977.868308333331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45977.868308333331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45977.868308333331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45977.868308333331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45977.868308333331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45977.868308333331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45977.868308333331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45977.868308333331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45977.868308333331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45977.868308333331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45977.868308333331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45977.868308333331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45977.868308333331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45977.868308333331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45977.868308333331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45977.868308333331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45977.868308333331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45977.868308333331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45977.868308333331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45977.868308333331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45977.868308333331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45977.868308333331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45977.868308333331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45977.868308333331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45977.868308333331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45977.868308333331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45977.868308333331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45977.868308333331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45977.868308333331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45977.868308333331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45977.868308333331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45977.868308333331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45977.868308333331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45977.868308333331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45977.868308333331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45977.868308333331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45977.868308333331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45977.868308333331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45977.868308333331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45977.868308333331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45977.868308333331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45977.868308333331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45977.868308333331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45977.868308333331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45977.868308333331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45977.868308333331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45977.868308333331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45977.868308333331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45977.868308333331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45977.868308333331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45977.868308333331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45977.868308333331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45977.868308333331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45977.868308333331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45977.868308333331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45977.868308333331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45977.868308333331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45977.868308333331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45977.868308333331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45977.868308333331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45977.868308333331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45977.868308333331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45977.868308333331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45977.868308333331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45977.868308333331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45977.868308333331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45977.868308333331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45977.868308333331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45977.868308333331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45977.868308333331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45977.868308333331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45977.868308333331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45977.868308333331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45977.868308333331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45977.868308333331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45977.868308333331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45977.868308333331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45977.868308333331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45977.868308333331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45977.868308333331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45977.868308333331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45977.868308333331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45977.868308333331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45977.868308333331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45977.868308333331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45977.868308333331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45977.868308333331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45977.868308333331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45977.868308333331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45977.868308333331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45977.868308333331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45977.868308333331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45977.868308333331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45977.868308333331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45977.868308333331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45977.868308333331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45977.868308333331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45977.868308333331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45977.868308333331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45977.868308333331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45977.868308333331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45977.868308333331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45977.868308333331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45977.868308333331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45977.868308333331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45977.868308333331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45977.868308333331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45977.868308333331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45977.868308333331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45977.868308333331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45977.868308333331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45977.868308333331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45977.868308333331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45977.868308333331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45977.868308333331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45977.868308333331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45977.868308333331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45977.868308333331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45977.868308333331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45977.868308333331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45977.868308333331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45977.868308333331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45977.868308333331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45977.868308333331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45977.868308333331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45977.868308333331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45977.868308333331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45977.868308333331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45977.868308333331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45977.868308333331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45977.868308333331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45977.868308333331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45977.868308333331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45977.868308333331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45977.868308333331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45977.868308333331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45977.868308333331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45977.868308333331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45977.868308333331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45977.868308333331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45977.868308333331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45977.868308333331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45977.868308333331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45977.868308333331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45977.868308333331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45977.868308333331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45977.868308333331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45977.868308333331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45977.868308333331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45977.868308333331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45977.868308333331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45977.868308333331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45977.868308333331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45977.868308333331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45977.868308333331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45977.868308333331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45977.868308333331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45977.868308333331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45977.868308333331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45977.868308333331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45977.868308333331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45977.868308333331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45977.868308333331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45977.868308333331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45977.868308333331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45977.868308333331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45977.868308333331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45977.868308333331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45977.868308333331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45977.868308333331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45977.868308333331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45977.868308333331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45977.868308333331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45977.868308333331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45977.868308333331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45977.868308333331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45977.868308333331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45977.868308333331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45977.868308333331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45977.868308333331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45977.868308333331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45977.868308333331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45977.868308333331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45977.868308333331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45977.868308333331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45977.868308333331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45977.868308333331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45977.868308333331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45977.868308333331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45977.868308333331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45977.868308333331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45977.868308333331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45977.868308333331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45977.868308333331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45977.868308333331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45977.868308333331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45977.868308333331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45977.868308333331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45977.868308333331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45977.868308333331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45977.868308333331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45977.868308333331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45977.868308333331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45977.868308333331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45977.868308333331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45977.868308333331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45977.868308333331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45977.868308333331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45977.868308333331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45977.868308333331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45977.868308333331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45977.868308333331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45977.868308333331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45977.868308333331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45977.868308333331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45977.868308333331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45977.868308333331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45977.868308333331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45977.868308333331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45977.868308333331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45977.868308333331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45977.868308333331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45977.868308333331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45977.868308333331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45977.868308333331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45977.868308333331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45977.868308333331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45977.868308333331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45977.868308333331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45977.868308333331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45977.868308333331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45977.868308333331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45977.868308333331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45977.868308333331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45977.868308333331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45977.868308333331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45977.868308333331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45977.868308333331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45977.868308333331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45977.868308333331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45977.868308333331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45977.868308333331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45977.868308333331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45977.868308333331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45977.868308333331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45977.868308333331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45977.868308333331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45977.868308333331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45977.868308333331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45977.868308333331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45977.868308333331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45977.868308333331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45977.868308333331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45977.868308333331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45977.868308333331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45977.868308333331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45977.868308333331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45977.868308333331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45977.868308333331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45977.868308333331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45977.868308333331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45977.868308333331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45977.868308333331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45977.868308333331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45977.868308333331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45977.868308333331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45977.868308333331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45977.868308333331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45977.868308333331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45977.868308333331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45977.868308333331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45977.868308333331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45977.868308333331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45977.868308333331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45977.868308333331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45977.868308333331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45977.868308333331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45977.868308333331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45977.868308333331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45977.868308333331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45977.868308333331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45977.868308333331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45977.868308333331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45977.868308333331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45977.868308333331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45977.868308333331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45977.868308333331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45977.868308333331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45977.868308333331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45977.868308333331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45977.868308333331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45977.868308333331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45977.868308333331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45977.868308333331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45977.868308333331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45977.868308333331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45977.868308333331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45977.868308333331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45977.868308333331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45977.868308333331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45977.868308333331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45977.868308333331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45977.868308333331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45977.868308333331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45977.868308333331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45977.868308333331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45977.868308333331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45977.868308333331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45977.868308333331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45977.868308333331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45977.868308333331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45977.868308333331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45977.868308333331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45977.868308333331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45977.868308333331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45977.868308333331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45977.868308333331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45977.868308333331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45977.868308333331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45977.868308333331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45977.868308333331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45977.868308333331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45977.868308333331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45977.868308333331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45977.868308333331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45977.868308333331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45977.868308333331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45977.868308333331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45977.868308333331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45977.868308333331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45977.868308333331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45977.868308333331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45977.868308333331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45977.868308333331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45977.868308333331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45977.868308333331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45977.868308333331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45977.868308333331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45977.868308333331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45977.868308333331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45977.868308333331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45977.868308333331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45977.868308333331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45977.868308333331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45977.868308333331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45977.868308333331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45977.868308333331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45977.868308333331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45977.868308333331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45977.868308333331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45977.868308333331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45977.868308333331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45977.868308333331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45977.868308333331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45977.868308333331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45977.868308333331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45977.868308333331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45977.868308333331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45977.868308333331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45977.868308333331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45977.868308333331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45977.868308333331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45977.868308333331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45977.868308333331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45977.868308333331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45977.868308333331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45977.868308333331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45977.868308333331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45977.868308333331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45977.868308333331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45977.868308333331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45977.868308333331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45977.868308333331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45977.868308333331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45977.868308333331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45977.868308333331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45977.868308333331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45977.868308333331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45977.868308333331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45977.868308333331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45977.868308333331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45977.868308333331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45977.868308333331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45977.868308333331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45977.868308333331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45977.868308333331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45977.868308333331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45977.868308333331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45977.868308333331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45977.868308333331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45977.868308333331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45977.868308333331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45977.868308333331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45977.868308333331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45977.868308333331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45977.868308333331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45977.868308333331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45977.868308333331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45977.868308333331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45977.868308333331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45977.868308333331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45977.868308333331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45977.868308333331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45977.868308333331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45977.868308333331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45977.868308333331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45977.868308333331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45977.868308333331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45977.868308333331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45977.868308333331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45977.868308333331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45977.868308333331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45977.868308333331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45977.868308333331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45977.868308333331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45977.868308333331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45977.868308333331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45977.868308333331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45977.868308333331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45977.868308333331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45977.868308333331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45977.868308333331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45977.868308333331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45977.868308333331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45977.868308333331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45977.868308333331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45977.868308333331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45977.868308333331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45977.868308333331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45977.868308333331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45977.868308333331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45977.868308333331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45977.868308333331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45977.868308333331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45977.868308333331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45977.868308333331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45977.868308333331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45977.868308333331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45977.868308333331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45977.868308333331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45977.868308333331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45977.868308333331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45977.868308333331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45977.868308333331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45977.868308333331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45977.868308333331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45977.868308333331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45977.868308333331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45977.868308333331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45977.868308333331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45977.868308333331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45977.868308333331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45977.868308333331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45977.868308333331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45977.868308333331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45977.868308333331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45977.868308333331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45977.868308333331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45977.868308333331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45977.868308333331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45977.868308333331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45977.868308333331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45977.868308333331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45977.868308333331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45977.868308333331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45977.868308333331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45977.868308333331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45977.868308333331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45977.868308333331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45977.868308333331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45977.868308333331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45977.868308333331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45977.868308333331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45977.868308333331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45977.868308333331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45977.868308333331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45977.868308333331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45977.868308333331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45977.868308333331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45977.868308333331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45977.868308333331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45977.868308333331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45977.868308333331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45977.868308333331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45977.868308333331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45977.868308333331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45977.868308333331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45977.868308333331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45977.868308333331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45977.868308333331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45977.868308333331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45977.868308333331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45977.868308333331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45977.868308333331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45977.868308333331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45977.868308333331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45977.868308333331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45977.868308333331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45977.868308333331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45977.868308333331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45977.868308333331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45977.868308333331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45977.868308333331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45977.868308333331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45977.868308333331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45977.868308333331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45977.868308333331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45977.868308333331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45977.868308333331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45977.868308333331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45977.868308333331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45977.868308333331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45977.868308333331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45977.868308333331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45977.868308333331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45977.868308333331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45977.868308333331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45977.868308333331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45977.868308333331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45977.868308333331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45977.868308333331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45977.868308333331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45977.868308333331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45977.868308333331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45977.868308333331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45977.868308333331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45977.868308333331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45977.868308333331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45977.868308333331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45977.868308333331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45977.868308333331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45977.868308333331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45977.868308333331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45977.868308333331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45977.868308333331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45977.868308333331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45977.868308333331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45977.868308333331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45977.868308333331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45977.868308333331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45977.868308333331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45977.868308333331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45977.868308333331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45977.868308333331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45977.868308333331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45977.868308333331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45977.868308333331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45977.868308333331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45977.868308333331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45977.868308333331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45977.868308333331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45977.868308333331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45977.868308333331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45977.868308333331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45977.868308333331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45977.868308333331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45977.868308333331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45977.868308333331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45977.868308333331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45977.868308333331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45977.868308333331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45977.868308333331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45977.868308333331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45977.868308333331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45977.868308333331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45977.868308333331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45977.868308333331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45977.868308333331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45977.868308333331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45977.868308333331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45977.868308333331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45977.868308333331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45977.868308333331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45977.868308333331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45977.868308333331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45977.868308333331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45977.868308333331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45977.868308333331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45977.868308333331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45977.868308333331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45977.868308333331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45977.868308333331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45977.868308333331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45977.868308333331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45977.868308333331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45977.868308333331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45977.868308333331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45977.868308333331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45977.868308333331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45977.868308333331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45977.868308333331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45977.868308333331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45977.868308333331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45977.868308333331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45977.868308333331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45977.868308333331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45977.868308333331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45977.868308333331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45977.868308333331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45977.868308333331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45977.868308333331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45977.868308333331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45977.868308333331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45977.868308333331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45977.868308333331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45977.868308333331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45977.868308333331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45977.868308333331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45977.868308333331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45977.868308333331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45977.868308333331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45977.868308333331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45977.868308333331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45977.868308333331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45977.868308333331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45977.868308333331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45977.868308333331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45977.868308333331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45977.868308333331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45977.868308333331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45977.868308333331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45977.868308333331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45977.868308333331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45977.868308333331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45977.868308333331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45977.868308333331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45977.868308333331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45977.868308333331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45977.868308333331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45977.868308333331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45977.868308333331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45977.868308333331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45977.868308333331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45977.868308333331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45977.868308333331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45977.868308333331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45977.868308333331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45977.868308333331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45977.868308333331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45977.868308333331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45977.868308333331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45977.868308333331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45977.868308333331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45977.868308333331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45977.868308333331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45977.868308333331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45977.868308333331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45977.868308333331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45977.868308333331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45977.868308333331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45977.868308333331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45977.868308333331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45977.868308333331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45977.868308333331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45977.868308333331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45977.868308333331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45977.868308333331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45977.868308333331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45977.868308333331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45977.868308333331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45977.868308333331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45977.868308333331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45977.868308333331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45977.868308333331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45977.868308333331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45977.868308333331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45977.868308333331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45977.868308333331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45977.868308333331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45977.868308333331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45977.868308333331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45977.868308333331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45977.868308333331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45977.868308333331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45977.868308333331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45977.868308333331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45977.868308333331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45977.868308333331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45977.868308333331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45977.868308333331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45977.868308333331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45977.868308333331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45977.868308333331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45977.868308333331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45977.868308333331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45977.868308333331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45977.868308333331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45977.868308333331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45977.868308333331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45977.868308333331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45977.868308333331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45977.868308333331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45977.868308333331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45977.868308333331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45977.868308333331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45977.868308333331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45977.868308333331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45977.868308333331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45977.868308333331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45977.868308333331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45977.868308333331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45977.868308333331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45977.868308333331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45977.868308333331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45977.868308333331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45977.868308333331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45977.868308333331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45977.868308333331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45977.868308333331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45977.868308333331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45977.868308333331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45977.868308333331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45977.868308333331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45977.868308333331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45977.868308333331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45977.868308333331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45977.868308333331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45977.868308333331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45977.868308333331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45977.868308333331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45977.868308333331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45977.868308333331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45977.868308333331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45977.868308333331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45977.868308333331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45977.868308333331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45977.868308333331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45977.868308333331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45977.868308333331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45977.868308333331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45977.868308333331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45977.868308333331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45977.868308333331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45977.868308333331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45977.868308333331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45977.868308333331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45977.868308333331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45977.868308333331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45977.868308333331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45977.868308333331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45977.868308333331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45977.868308333331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45977.868308333331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45977.868308333331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45977.868308333331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45977.868308333331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45977.868308333331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45977.868308333331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45977.868308333331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45977.868308333331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45977.868308333331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45977.868308333331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45977.868308333331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45977.868308333331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45977.868308333331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45977.868308333331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45977.868308333331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45977.868308333331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45977.868308333331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45977.868308333331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45977.868308333331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45977.868308333331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45977.868308333331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45977.868308333331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45977.868308333331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45977.868308333331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45977.868308333331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45977.868308333331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45977.868308333331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45977.868308333331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45977.868308333331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45977.868308333331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45977.868308333331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45977.868308333331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45977.868308333331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45977.868308333331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45977.868308333331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45977.868308333331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45977.868308333331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45977.868308333331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45977.868308333331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45977.868308333331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45977.868308333331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45977.868308333331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45977.868308333331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45977.868308333331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45977.868308333331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45977.868308333331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45977.868308333331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45977.868308333331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45977.868308333331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45977.868308333331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45977.868308333331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45977.868308333331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45977.868308333331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45977.868308333331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45977.868308333331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45977.868308333331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45977.868308333331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45977.868308333331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45977.868308333331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45977.868308333331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45977.868308333331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45977.868308333331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45977.868308333331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45977.868308333331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45977.868308333331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45977.868308333331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45977.868308333331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45977.868308333331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45977.868308333331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45977.868308333331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45977.868308333331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45977.868308333331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45977.868308333331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45977.868308333331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45977.868308333331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45977.868308333331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45977.868308333331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45977.868308333331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45977.868308333331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45977.868308333331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45977.868308333331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45977.868308333331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45977.868308333331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45977.868308333331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45977.868308333331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45977.868308333331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45977.868308333331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45977.868308333331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45977.868308333331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45977.868308333331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45977.868308333331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45977.868308333331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45977.868308333331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45977.868308333331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45977.868308333331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45977.868308333331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45977.868308333331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45977.868308333331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45977.868308333331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45977.868308333331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45977.868308333331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45977.868308333331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45977.868308333331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45977.868308333331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45977.868308333331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45977.868308333331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45977.868308333331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45977.868308333331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45977.868308333331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45977.868308333331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45977.868308333331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45977.868308333331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45977.868308333331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45977.868308333331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45977.868308333331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45977.868308333331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45977.868308333331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45977.868308333331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45977.868308333331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45977.868308333331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45977.868308333331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45977.868308333331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45977.868308333331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45977.868308333331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45977.868308333331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45977.868308333331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45977.868308333331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45977.868308333331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45977.868308333331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45977.868308333331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45977.868308333331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45977.868308333331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45977.868308333331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45977.868308333331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45977.868308333331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45977.868308333331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45977.868308333331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45977.868308333331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45977.868308333331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45977.868308333331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45977.868308333331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45977.868308333331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274.38759074073459</v>
      </c>
      <c r="H2" s="96">
        <v>45703.474768518521</v>
      </c>
      <c r="I2" s="96" t="str">
        <f>IFERROR(VLOOKUP(D2,DB!A:F,6,0),"")</f>
        <v>SCECO</v>
      </c>
      <c r="J2" s="96" t="str">
        <f>IFERROR(VLOOKUP(D2,DB!A:G,7,0),"")</f>
        <v>Dead</v>
      </c>
      <c r="K2" s="98" t="s">
        <v>39109</v>
      </c>
      <c r="L2" s="92" t="str">
        <f>IFERROR(VLOOKUP(D2,DB!A:I,9,0),"")</f>
        <v>Latis</v>
      </c>
    </row>
    <row r="3" spans="1:16" ht="15" customHeight="1">
      <c r="A3" s="116"/>
      <c r="B3" s="116" t="str">
        <f>IFERROR(VLOOKUP(D3,DB!A:K,11,0),"")</f>
        <v>R4</v>
      </c>
      <c r="C3" s="94">
        <v>2</v>
      </c>
      <c r="D3" s="92" t="s">
        <v>34889</v>
      </c>
      <c r="E3" s="95" t="s">
        <v>39021</v>
      </c>
      <c r="F3" s="96"/>
      <c r="G3" s="97">
        <f ca="1">IFERROR(NOW()-F4,"")</f>
        <v>3.4060648147715256E-2</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R4</v>
      </c>
      <c r="C4" s="94">
        <v>4</v>
      </c>
      <c r="D4" s="92" t="s">
        <v>31855</v>
      </c>
      <c r="E4" s="95" t="s">
        <v>39021</v>
      </c>
      <c r="F4" s="96">
        <v>45977.834247685183</v>
      </c>
      <c r="G4" s="97">
        <f ca="1">IFERROR(NOW()-F5,"")</f>
        <v>45977.868308333331</v>
      </c>
      <c r="H4" s="96">
        <v>45977.859930555554</v>
      </c>
      <c r="I4" s="116" t="str">
        <f>IFERROR(VLOOKUP(D4,DB!A:F,6,0),"")</f>
        <v>SCECO</v>
      </c>
      <c r="J4" s="116" t="str">
        <f>IFERROR(VLOOKUP(D4,DB!A:G,7,0),"")</f>
        <v>Dead</v>
      </c>
      <c r="K4" s="98" t="s">
        <v>39111</v>
      </c>
      <c r="L4" s="92" t="str">
        <f>IFERROR(VLOOKUP(D4,DB!A:I,9,0),"")</f>
        <v>Latis</v>
      </c>
    </row>
    <row r="5" spans="1:16" ht="15" customHeight="1">
      <c r="A5" s="116"/>
      <c r="B5" s="116" t="str">
        <f>IFERROR(VLOOKUP(D5,DB!A:K,11,0),"")</f>
        <v/>
      </c>
      <c r="C5" s="94"/>
      <c r="D5" s="92"/>
      <c r="E5" s="95"/>
      <c r="F5" s="96"/>
      <c r="G5" s="97">
        <f ca="1">IFERROR(NOW()-F5,"")</f>
        <v>45977.868308333331</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45977.868308333331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45977.868308333331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45977.868308333331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45977.868308333331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45977.868308333331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45977.868308333331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45977.868308333331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45977.868308333331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45977.868308333331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45977.868308333331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45977.868308333331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45977.868308333331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45977.868308333331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45977.868308333331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45977.868308333331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45977.868308333331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45977.868308333331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45977.868308333331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45977.868308333331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45977.868308333331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45977.868308333331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45977.868308333331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45977.868308333331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45977.868308333331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45977.868308333331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45977.868308333331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45977.868308333331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45977.868308333331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45977.868308333331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45977.868308333331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45977.868308333331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45977.868308333331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45977.868308333331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45977.868308333331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45977.868308333331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45977.868308333331</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45977.868308333331</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45977.868308333331</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45977.868308333331</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45977.868308333331</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45977.868308333331</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45977.868308333331</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45977.868308333331</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45977.868308333331</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45977.868308333331</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45977.868308333331</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45977.868308333331</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45977.868308333331</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45977.868308333331</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45977.868308333331</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45977.868308333331</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45977.868308333331</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45977.868308333331</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45977.868308333331</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45977.868308333331</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45977.868308333331</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45977.868308333331</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45977.868308333331</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45977.868308333331</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86.036248148142477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51.679431018514151</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29.207197222218383</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9.0197087962951628</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0.35350509259296814</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45977.868308333331</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45977.868308333331</v>
      </c>
      <c r="H8" s="110"/>
      <c r="I8" s="110" t="str">
        <f>IFERROR(VLOOKUP(D8,DB!A:F,6,0),"")</f>
        <v/>
      </c>
      <c r="J8" s="110" t="str">
        <f>IFERROR(VLOOKUP(D8,DB!A:G,7,0),"")</f>
        <v/>
      </c>
      <c r="K8" s="110"/>
      <c r="L8" s="110" t="str">
        <f>IFERROR(VLOOKUP(D8,DB!A:I,9,0),"")</f>
        <v/>
      </c>
    </row>
    <row r="9" spans="1:13">
      <c r="A9" s="110"/>
      <c r="B9" s="110" t="str">
        <f>IFERROR(VLOOKUP(D9,DB!A:K,11,0),"")</f>
        <v/>
      </c>
      <c r="C9" s="110"/>
      <c r="D9" t="s">
        <v>14726</v>
      </c>
      <c r="E9" s="110"/>
      <c r="F9" s="110"/>
      <c r="G9" s="112">
        <f t="shared" ca="1" si="2"/>
        <v>45977.868308333331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45977.868308333331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45977.868308333331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45977.868308333331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45977.868308333331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45977.868308333331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45977.868308333331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45977.868308333331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45977.868308333331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45977.868308333331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45977.868308333331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45977.868308333331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45977.868308333331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45977.868308333331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45977.868308333331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45977.868308333331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45977.868308333331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45977.868308333331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45977.868308333331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45977.868308333331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45977.868308333331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45977.868308333331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45977.868308333331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45977.868308333331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45977.868308333331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45977.868308333331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45977.868308333331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45977.868308333331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45977.868308333331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45977.868308333331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45977.868308333331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45977.868308333331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45977.868308333331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45977.868308333331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45977.868308333331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45977.868308333331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45977.868308333331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45977.868308333331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45977.868308333331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45977.868308333331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45977.868308333331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45977.868308333331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45977.868308333331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45977.868308333331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45977.868308333331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45977.868308333331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45977.868308333331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45977.868308333331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45977.868308333331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45977.868308333331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45977.868308333331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45977.868308333331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45977.868308333331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45977.868308333331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45977.868308333331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45977.868308333331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45977.868308333331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45977.868308333331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45977.868308333331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45977.868308333331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45977.868308333331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45977.868308333331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45977.868308333331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45977.868308333331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45977.868308333331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45977.868308333331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45977.868308333331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45977.868308333331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45977.868308333331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45977.868308333331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45977.868308333331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45977.868308333331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45977.868308333331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45977.868308333331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45977.868308333331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45977.868308333331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45977.868308333331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45977.868308333331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45977.868308333331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45977.868308333331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45977.868308333331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45977.868308333331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45977.868308333331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45977.868308333331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45977.868308333331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45977.868308333331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45977.868308333331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45977.868308333331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45977.868308333331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45977.868308333331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45977.868308333331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45977.868308333331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45977.868308333331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45977.868308333331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45977.868308333331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45977.868308333331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45977.868308333331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45977.868308333331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45977.868308333331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45977.868308333331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45977.868308333331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45977.868308333331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45977.868308333331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45977.868308333331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45977.868308333331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45977.868308333331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45977.868308333331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45977.868308333331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45977.868308333331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45977.868308333331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45977.868308333331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45977.868308333331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45977.868308333331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45977.868308333331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45977.868308333331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45977.868308333331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45977.868308333331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45977.868308333331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45977.868308333331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45977.868308333331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45977.868308333331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45977.868308333331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45977.868308333331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45977.868308333331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45977.868308333331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45977.868308333331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45977.868308333331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45977.868308333331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45977.868308333331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45977.868308333331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45977.868308333331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45977.868308333331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45977.868308333331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45977.868308333331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45977.868308333331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45977.868308333331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45977.868308333331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45977.868308333331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45977.868308333331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45977.868308333331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45977.868308333331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45977.868308333331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45977.868308333331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45977.868308333331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45977.868308333331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45977.868308333331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45977.868308333331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45977.868308333331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45977.868308333331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45977.868308333331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45977.868308333331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45977.868308333331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45977.868308333331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45977.868308333331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45977.868308333331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45977.868308333331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45977.868308333331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45977.868308333331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45977.868308333331</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45977.868308333331</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45977.868308333331</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45977.868308333331</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8.0530555555014871E-2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45977.868308333331</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2"/>
      <c r="E4" s="110"/>
      <c r="F4" s="124"/>
      <c r="G4" s="105">
        <f t="shared" ca="1" si="1"/>
        <v>45977.868308333331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45977.868308333331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45977.868308333331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45977.868308333331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45977.868308333331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45977.868308333331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45977.868308333331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45977.868308333331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45977.868308333331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45977.868308333331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45977.868308333331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45977.868308333331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45977.868308333331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45977.868308333331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45977.868308333331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45977.868308333331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45977.868308333331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45977.868308333331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45977.868308333331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45977.868308333331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45977.868308333331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45977.868308333331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45977.868308333331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45977.868308333331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45977.868308333331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45977.868308333331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45977.868308333331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45977.868308333331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45977.868308333331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45977.868308333331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45977.868308333331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45977.868308333331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45977.868308333331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45977.868308333331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45977.868308333331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45977.868308333331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45977.868308333331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45977.868308333331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45977.868308333331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45977.868308333331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45977.868308333331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45977.868308333331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45977.868308333331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45977.868308333331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45977.868308333331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45977.868308333331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45977.868308333331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45977.868308333331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45977.868308333331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45977.868308333331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45977.868308333331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45977.868308333331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45977.868308333331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45977.868308333331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45977.868308333331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45977.868308333331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45977.868308333331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45977.868308333331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45977.868308333331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45977.868308333331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45977.868308333331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45977.868308333331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45977.868308333331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45977.868308333331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45977.868308333331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45977.868308333331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45977.868308333331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45977.868308333331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45977.868308333331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45977.868308333331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45977.868308333331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45977.868308333331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45977.868308333331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45977.868308333331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45977.868308333331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45977.868308333331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45977.868308333331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45977.868308333331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45977.868308333331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45977.868308333331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45977.868308333331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45977.868308333331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45977.868308333331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45977.868308333331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45977.868308333331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45977.868308333331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45977.868308333331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45977.868308333331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45977.868308333331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45977.868308333331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45977.868308333331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45977.868308333331</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45977.868308333331</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45977.868308333331</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45977.868308333331</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45977.868308333331</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45977.868308333331</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2025-11-16T17:50:29Z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