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701" documentId="13_ncr:1_{F6CB121F-512D-4AA6-A0C1-0FB36C537598}" xr6:coauthVersionLast="47" xr6:coauthVersionMax="47" xr10:uidLastSave="{376539DF-240A-44DC-9EDC-BE8C870C549F}"/>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G4" i="3"/>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<sst xmlns="http://schemas.openxmlformats.org/spreadsheetml/2006/main" count="180295" uniqueCount="39130">
  <si>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</si>
  <si>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</si>
  <si>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</si>
  <si>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</si>
  <si>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</si>
  <si>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</si>
  <si>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</si>
  <si>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</si>
  <si>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</si>
  <si>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</si>
  <si>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</si>
  <si>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</si>
  <si>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</si>
  <si>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</si>
  <si>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</si>
  <si>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</si>
  <si>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</si>
  <si>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</si>
  <si>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</si>
  <si>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</si>
  <si>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</si>
  <si>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</si>
  <si>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</si>
  <si>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</si>
  <si>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</si>
  <si>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</si>
  <si>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</si>
  <si>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</si>
  <si>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</si>
  <si>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</si>
  <si>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</si>
  <si>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</si>
  <si>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</si>
  <si>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</si>
  <si>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</si>
  <si>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</si>
  <si>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</si>
  <si>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</si>
  <si>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</si>
  <si>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</si>
  <si>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</si>
  <si>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</si>
  <si>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</si>
  <si>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</si>
  <si>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</si>
  <si>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</si>
  <si>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</si>
  <si>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</si>
  <si>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</si>
  <si>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</si>
  <si>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</si>
  <si>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</si>
  <si>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</si>
  <si>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</si>
  <si>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</si>
  <si>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</si>
  <si>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</si>
  <si>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</si>
  <si>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</si>
  <si>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</si>
  <si>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</si>
  <si>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</si>
  <si>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</si>
  <si>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</si>
  <si>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</si>
  <si>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</si>
  <si>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</si>
  <si>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</si>
  <si>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</si>
  <si>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</si>
  <si>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</si>
  <si>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</si>
  <si>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</si>
  <si>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</si>
  <si>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</si>
  <si>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</si>
  <si>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</si>
  <si>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</si>
  <si>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</si>
  <si>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</si>
  <si>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</si>
  <si>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</si>
  <si>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</si>
  <si>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</si>
  <si>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</si>
  <si>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</si>
  <si>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</si>
  <si>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</si>
  <si>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</si>
  <si>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</si>
  <si>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</si>
  <si>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</si>
  <si>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</si>
  <si>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</si>
  <si>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</si>
  <si>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</si>
  <si>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</si>
  <si>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</si>
  <si>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</si>
  <si>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</si>
  <si>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</si>
  <si>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</si>
  <si>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</si>
  <si>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</si>
  <si>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</si>
  <si>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</si>
  <si>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</si>
  <si>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</si>
  <si>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</si>
  <si>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</si>
  <si>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</si>
  <si>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</si>
  <si>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</si>
  <si>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</si>
  <si>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</si>
  <si>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</si>
  <si>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</si>
  <si>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</si>
  <si>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</si>
  <si>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</si>
  <si>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</si>
  <si>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</si>
  <si>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</si>
  <si>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</si>
  <si>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</si>
  <si>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</si>
  <si>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</si>
  <si>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</si>
  <si>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</si>
  <si>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</si>
  <si>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</si>
  <si>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</si>
  <si>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</si>
  <si>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</si>
  <si>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</si>
  <si>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</si>
  <si>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</si>
  <si>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</si>
  <si>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</si>
  <si>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</si>
  <si>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</si>
  <si>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</si>
  <si>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</si>
  <si>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</si>
  <si>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</si>
  <si>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</si>
  <si>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</si>
  <si>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</si>
  <si>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</si>
  <si>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</si>
  <si>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</si>
  <si>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</si>
  <si>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</si>
  <si>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</si>
  <si>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</si>
  <si>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</si>
  <si>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</si>
  <si>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</si>
  <si>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</si>
  <si>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</si>
  <si>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</si>
  <si>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</si>
  <si>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</si>
  <si>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</si>
  <si>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</si>
  <si>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</si>
  <si>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</si>
  <si>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</si>
  <si>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</si>
  <si>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</si>
  <si>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</si>
  <si>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</si>
  <si>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</si>
  <si>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</si>
  <si>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</si>
  <si>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</si>
  <si>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</si>
  <si>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</si>
  <si>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</si>
  <si>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</si>
  <si>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</si>
  <si>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</si>
  <si>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</si>
  <si>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</si>
  <si>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</si>
  <si>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</si>
  <si>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</si>
  <si>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</si>
  <si>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</si>
  <si>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</si>
  <si>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</si>
  <si>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</si>
  <si>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</si>
  <si>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</si>
  <si>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</si>
  <si>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</si>
  <si>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</si>
  <si>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</si>
  <si>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</si>
  <si>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</si>
  <si>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</si>
  <si>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</si>
  <si>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</si>
  <si>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</si>
  <si>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</si>
  <si>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</si>
  <si>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</si>
  <si>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</si>
  <si>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</si>
  <si>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</si>
  <si>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</si>
  <si>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</si>
  <si>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</si>
  <si>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</si>
  <si>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</si>
  <si>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</si>
  <si>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</si>
  <si>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</si>
  <si>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</si>
  <si>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</si>
  <si>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</si>
  <si>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</si>
  <si>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</si>
  <si>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</si>
  <si>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</si>
  <si>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</si>
  <si>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</si>
  <si>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</si>
  <si>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</si>
  <si>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</si>
  <si>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</si>
  <si>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</si>
  <si>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</si>
  <si>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</si>
  <si>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</si>
  <si>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</si>
  <si>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</si>
  <si>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</si>
  <si>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</si>
  <si>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</si>
  <si>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</si>
  <si>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</si>
  <si>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</si>
  <si>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</si>
  <si>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</si>
  <si>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</si>
  <si>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</si>
  <si>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</si>
  <si>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</si>
  <si>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</si>
  <si>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</si>
  <si>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</si>
  <si>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</si>
  <si>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</si>
  <si>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</si>
  <si>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</si>
  <si>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</si>
  <si>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</si>
  <si>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</si>
  <si>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</si>
  <si>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</si>
  <si>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</si>
  <si>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</si>
  <si>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</si>
  <si>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</si>
  <si>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</si>
  <si>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</si>
  <si>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</si>
  <si>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</si>
  <si>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</si>
  <si>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</si>
  <si>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</si>
  <si>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</si>
  <si>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</si>
  <si>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</si>
  <si>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</si>
  <si>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</si>
  <si>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</si>
  <si>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</si>
  <si>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</si>
  <si>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</si>
  <si>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</si>
  <si>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</si>
  <si>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</si>
  <si>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</si>
  <si>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</si>
  <si>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</si>
  <si>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</si>
  <si>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</si>
  <si>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</si>
  <si>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</si>
  <si>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</si>
  <si>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</si>
  <si>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</si>
  <si>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</si>
  <si>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</si>
  <si>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</si>
  <si>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</si>
  <si>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</si>
  <si>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</si>
  <si>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</si>
  <si>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</si>
  <si>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</si>
  <si>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</si>
  <si>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</si>
  <si>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</si>
  <si>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</si>
  <si>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</si>
  <si>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</si>
  <si>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</si>
  <si>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</si>
  <si>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</si>
  <si>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</si>
  <si>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</si>
  <si>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</si>
  <si>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</si>
  <si>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</si>
  <si>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</si>
  <si>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</si>
  <si>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</si>
  <si>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</si>
  <si>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</si>
  <si>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</si>
  <si>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</si>
  <si>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</si>
  <si>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</si>
  <si>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</si>
  <si>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</si>
  <si>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</si>
  <si>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</si>
  <si>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</si>
  <si>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</si>
  <si>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</si>
  <si>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</si>
  <si>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</si>
  <si>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</si>
  <si>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</si>
  <si>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</si>
  <si>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</si>
  <si>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</si>
  <si>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</si>
  <si>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</si>
  <si>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</si>
  <si>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</si>
  <si>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</si>
  <si>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</si>
  <si>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</si>
  <si>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</si>
  <si>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</si>
  <si>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</si>
  <si>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</si>
  <si>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</si>
  <si>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</si>
  <si>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</si>
  <si>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</si>
  <si>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</si>
  <si>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</si>
  <si>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</si>
  <si>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</si>
  <si>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</si>
  <si>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</si>
  <si>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</si>
  <si>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</si>
  <si>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</si>
  <si>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</si>
  <si>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</si>
  <si>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</si>
  <si>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</si>
  <si>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</si>
  <si>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</si>
  <si>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</si>
  <si>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</si>
  <si>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</si>
  <si>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</si>
  <si>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</si>
  <si>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</si>
  <si>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</si>
  <si>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</si>
  <si>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</si>
  <si>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</si>
  <si>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</si>
  <si>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</si>
  <si>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</si>
  <si>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</si>
  <si>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</si>
  <si>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</si>
  <si>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</si>
  <si>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</si>
  <si>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</si>
  <si>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</si>
  <si>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</si>
  <si>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</si>
  <si>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</si>
  <si>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</si>
  <si>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</si>
  <si>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</si>
  <si>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</si>
  <si>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</si>
  <si>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</si>
  <si>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</si>
  <si>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</si>
  <si>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</si>
  <si>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</si>
  <si>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</si>
  <si>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</si>
  <si>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</si>
  <si>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</si>
  <si>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</si>
  <si>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</si>
  <si>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</si>
  <si>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</si>
  <si>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</si>
  <si>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</si>
  <si>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</si>
  <si>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</si>
  <si>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</si>
  <si>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</si>
  <si>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</si>
  <si>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</si>
  <si>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</si>
  <si>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</si>
  <si>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</si>
  <si>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</si>
  <si>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</si>
  <si>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</si>
  <si>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</si>
  <si>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</si>
  <si>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</si>
  <si>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</si>
  <si>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</si>
  <si>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</si>
  <si>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</si>
  <si>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</si>
  <si>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</si>
  <si>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</si>
  <si>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</si>
  <si>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</si>
  <si>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</si>
  <si>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</si>
  <si>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</si>
  <si>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</si>
  <si>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</si>
  <si>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</si>
  <si>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</si>
  <si>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</si>
  <si>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</si>
  <si>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</si>
  <si>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</si>
  <si>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</si>
  <si>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</si>
  <si>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</si>
  <si>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</si>
  <si>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</si>
  <si>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</si>
  <si>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</si>
  <si>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</si>
  <si>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</si>
  <si>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</si>
  <si>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</si>
  <si>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</si>
  <si>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</si>
  <si>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</si>
  <si>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</si>
  <si>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</si>
  <si>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</si>
  <si>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</si>
  <si>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</si>
  <si>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</si>
  <si>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</si>
  <si>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</si>
  <si>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</si>
  <si>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</si>
  <si>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</si>
  <si>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</si>
  <si>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</si>
  <si>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</si>
  <si>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</si>
  <si>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</si>
  <si>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</si>
  <si>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</si>
  <si>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</si>
  <si>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</si>
  <si>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</si>
  <si>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</si>
  <si>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</si>
  <si>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</si>
  <si>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</si>
  <si>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</si>
  <si>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</si>
  <si>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</si>
  <si>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</si>
  <si>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</si>
  <si>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</si>
  <si>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</si>
  <si>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</si>
  <si>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</si>
  <si>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</si>
  <si>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</si>
  <si>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</si>
  <si>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</si>
  <si>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</si>
  <si>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</si>
  <si>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</si>
  <si>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</si>
  <si>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</si>
  <si>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</si>
  <si>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</si>
  <si>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</si>
  <si>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</si>
  <si>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</si>
  <si>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</si>
  <si>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</si>
  <si>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</si>
  <si>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</si>
  <si>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</si>
  <si>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</si>
  <si>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</si>
  <si>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</si>
  <si>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</si>
  <si>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</si>
  <si>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</si>
  <si>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</si>
  <si>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</si>
  <si>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</si>
  <si>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</si>
  <si>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</si>
  <si>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</si>
  <si>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</si>
  <si>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</si>
  <si>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</si>
  <si>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</si>
  <si>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</si>
  <si>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</si>
  <si>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</si>
  <si>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</si>
  <si>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</si>
  <si>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</si>
  <si>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</si>
  <si>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</si>
  <si>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</si>
  <si>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</si>
  <si>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</si>
  <si>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</si>
  <si>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</si>
  <si>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</si>
  <si>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</si>
  <si>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</si>
  <si>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</si>
  <si>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</si>
  <si>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</si>
  <si>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</si>
  <si>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</si>
  <si>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</si>
  <si>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</si>
  <si>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</si>
  <si>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</si>
  <si>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</si>
  <si>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</si>
  <si>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</si>
  <si>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</si>
  <si>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</si>
  <si>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</si>
  <si>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</si>
  <si>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</si>
  <si>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</si>
  <si>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</si>
  <si>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</si>
  <si>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</si>
  <si>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</si>
  <si>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</si>
  <si>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</si>
  <si>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</si>
  <si>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</si>
  <si>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</si>
  <si>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</si>
  <si>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</si>
  <si>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</si>
  <si>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</si>
  <si>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</si>
  <si>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</si>
  <si>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</si>
  <si>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</si>
  <si>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</si>
  <si>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</si>
  <si>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</si>
  <si>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</si>
  <si>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</si>
  <si>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</si>
  <si>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</si>
  <si>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</si>
  <si>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</si>
  <si>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</si>
  <si>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</si>
  <si>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</si>
  <si>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</si>
  <si>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</si>
  <si>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</si>
  <si>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</si>
  <si>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</si>
  <si>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</si>
  <si>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</si>
  <si>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</si>
  <si>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</si>
  <si>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</si>
  <si>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</si>
  <si>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</si>
  <si>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</si>
  <si>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</si>
  <si>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</si>
  <si>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</si>
  <si>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</si>
  <si>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</si>
  <si>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</si>
  <si>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</si>
  <si>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</si>
  <si>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</si>
  <si>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</si>
  <si>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</si>
  <si>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</si>
  <si>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</si>
  <si>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</si>
  <si>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</si>
  <si>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</si>
  <si>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</si>
  <si>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</si>
  <si>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</si>
  <si>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</si>
  <si>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</si>
  <si>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</si>
  <si>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</si>
  <si>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</si>
  <si>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</si>
  <si>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</si>
  <si>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</si>
  <si>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</si>
  <si>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</si>
  <si>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</si>
  <si>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</si>
  <si>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</si>
  <si>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</si>
  <si>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</si>
  <si>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</si>
  <si>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</si>
  <si>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</si>
  <si>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</si>
  <si>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</si>
  <si>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</si>
  <si>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</si>
  <si>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</si>
  <si>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</si>
  <si>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</si>
  <si>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</si>
  <si>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</si>
  <si>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</si>
  <si>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</si>
  <si>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</si>
  <si>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</si>
  <si>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</si>
  <si>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</si>
  <si>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</si>
  <si>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</si>
  <si>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</si>
  <si>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</si>
  <si>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</si>
  <si>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</si>
  <si>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</si>
  <si>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</si>
  <si>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</si>
  <si>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</si>
  <si>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</si>
  <si>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</si>
  <si>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</si>
  <si>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</si>
  <si>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</si>
  <si>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</si>
  <si>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</si>
  <si>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</si>
  <si>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</si>
  <si>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</si>
  <si>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</si>
  <si>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</si>
  <si>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</si>
  <si>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</si>
  <si>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</si>
  <si>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</si>
  <si>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</si>
  <si>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</si>
  <si>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</si>
  <si>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</si>
  <si>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</si>
  <si>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</si>
  <si>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</si>
  <si>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</si>
  <si>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</si>
  <si>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</si>
  <si>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</si>
  <si>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</si>
  <si>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</si>
  <si>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</si>
  <si>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</si>
  <si>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</si>
  <si>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</si>
  <si>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</si>
  <si>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</si>
  <si>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</si>
  <si>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</si>
  <si>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</si>
  <si>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</si>
  <si>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</si>
  <si>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</si>
  <si>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</si>
  <si>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</si>
  <si>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</si>
  <si>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</si>
  <si>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</si>
  <si>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</si>
  <si>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</si>
  <si>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</si>
  <si>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</si>
  <si>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</si>
  <si>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</si>
  <si>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</si>
  <si>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</si>
  <si>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</si>
  <si>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</si>
  <si>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</si>
  <si>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</si>
  <si>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</si>
  <si>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</si>
  <si>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</si>
  <si>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</si>
  <si>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</si>
  <si>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</si>
  <si>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</si>
  <si>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</si>
  <si>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</si>
  <si>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</si>
  <si>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</si>
  <si>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</si>
  <si>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</si>
  <si>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</si>
  <si>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</si>
  <si>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</si>
  <si>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</si>
  <si>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</si>
  <si>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</si>
  <si>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</si>
  <si>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</si>
  <si>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</si>
  <si>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</si>
  <si>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</si>
  <si>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</si>
  <si>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</si>
  <si>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</si>
  <si>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</si>
  <si>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</si>
  <si>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</si>
  <si>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</si>
  <si>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</si>
  <si>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</si>
  <si>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</si>
  <si>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</si>
  <si>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</si>
  <si>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</si>
  <si>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</si>
  <si>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</si>
  <si>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</si>
  <si>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</si>
  <si>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</si>
  <si>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</si>
  <si>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</si>
  <si>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</si>
  <si>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</si>
  <si>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</si>
  <si>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</si>
  <si>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</si>
  <si>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</si>
  <si>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</si>
  <si>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</si>
  <si>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</si>
  <si>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</si>
  <si>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</si>
  <si>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</si>
  <si>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</si>
  <si>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</si>
  <si>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</si>
  <si>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</si>
  <si>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</si>
  <si>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</si>
  <si>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</si>
  <si>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</si>
  <si>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</si>
  <si>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</si>
  <si>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</si>
  <si>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</si>
  <si>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</si>
  <si>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</si>
  <si>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</si>
  <si>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</si>
  <si>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</si>
  <si>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</si>
  <si>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</si>
  <si>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</si>
  <si>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</si>
  <si>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</si>
  <si>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</si>
  <si>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</si>
  <si>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</si>
  <si>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</si>
  <si>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</si>
  <si>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</si>
  <si>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</si>
  <si>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</si>
  <si>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</si>
  <si>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</si>
  <si>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</si>
  <si>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</si>
  <si>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</si>
  <si>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</si>
  <si>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</si>
  <si>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</si>
  <si>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</si>
  <si>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</si>
  <si>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</si>
  <si>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</si>
  <si>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</si>
  <si>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</si>
  <si>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</si>
  <si>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</si>
  <si>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</si>
  <si>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</si>
  <si>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</si>
  <si>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</si>
  <si>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</si>
  <si>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</si>
  <si>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</si>
  <si>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</si>
  <si>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</si>
  <si>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</si>
  <si>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</si>
  <si>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</si>
  <si>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</si>
  <si>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</si>
  <si>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</si>
  <si>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</si>
  <si>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</si>
  <si>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</si>
  <si>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</si>
  <si>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</si>
  <si>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</si>
  <si>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</si>
  <si>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</si>
  <si>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</si>
  <si>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</si>
  <si>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</si>
  <si>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</si>
  <si>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</si>
  <si>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</si>
  <si>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</si>
  <si>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</si>
  <si>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</si>
  <si>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</si>
  <si>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</si>
  <si>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</si>
  <si>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</si>
  <si>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</si>
  <si>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</si>
  <si>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</si>
  <si>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</si>
  <si>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</si>
  <si>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</si>
  <si>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</si>
  <si>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</si>
  <si>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</si>
  <si>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</si>
  <si>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</si>
  <si>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</si>
  <si>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</si>
  <si>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</si>
  <si>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</si>
  <si>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</si>
  <si>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</si>
  <si>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</si>
  <si>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</si>
  <si>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</si>
  <si>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</si>
  <si>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</si>
  <si>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</si>
  <si>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</si>
  <si>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</si>
  <si>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</si>
  <si>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</si>
  <si>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</si>
  <si>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</si>
  <si>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</si>
  <si>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</si>
  <si>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</si>
  <si>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</si>
  <si>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</si>
  <si>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</si>
  <si>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</si>
  <si>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</si>
  <si>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</si>
  <si>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</si>
  <si>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</si>
  <si>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</si>
  <si>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</si>
  <si>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</si>
  <si>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</si>
  <si>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</si>
  <si>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</si>
  <si>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</si>
  <si>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</si>
  <si>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</si>
  <si>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</si>
  <si>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</si>
  <si>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</si>
  <si>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</si>
  <si>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</si>
  <si>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</si>
  <si>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</si>
  <si>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</si>
  <si>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</si>
  <si>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</si>
  <si>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</si>
  <si>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</si>
  <si>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</si>
  <si>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</si>
  <si>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</si>
  <si>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</si>
  <si>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</si>
  <si>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</si>
  <si>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</si>
  <si>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</si>
  <si>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</si>
  <si>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</si>
  <si>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</si>
  <si>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</si>
  <si>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</si>
  <si>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</si>
  <si>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</si>
  <si>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</si>
  <si>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</si>
  <si>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</si>
  <si>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</si>
  <si>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</si>
  <si>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</si>
  <si>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</si>
  <si>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</si>
  <si>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</si>
  <si>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</si>
  <si>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</si>
  <si>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</si>
  <si>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</si>
  <si>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</si>
  <si>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</si>
  <si>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</si>
  <si>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</si>
  <si>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</si>
  <si>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</si>
  <si>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</si>
  <si>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</si>
  <si>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</si>
  <si>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</si>
  <si>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</si>
  <si>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</si>
  <si>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</si>
  <si>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</si>
  <si>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</si>
  <si>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</si>
  <si>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</si>
  <si>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</si>
  <si>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</si>
  <si>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</si>
  <si>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</si>
  <si>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</si>
  <si>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</si>
  <si>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</si>
  <si>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</si>
  <si>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</si>
  <si>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</si>
  <si>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</si>
  <si>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</si>
  <si>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</si>
  <si>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</si>
  <si>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</si>
  <si>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</si>
  <si>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</si>
  <si>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</si>
  <si>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</si>
  <si>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</si>
  <si>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</si>
  <si>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</si>
  <si>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</si>
  <si>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</si>
  <si>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</si>
  <si>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</si>
  <si>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</si>
  <si>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</si>
  <si>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</si>
  <si>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</si>
  <si>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</si>
  <si>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</si>
  <si>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</si>
  <si>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</si>
  <si>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</si>
  <si>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</si>
  <si>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</si>
  <si>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</si>
  <si>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</si>
  <si>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</si>
  <si>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</si>
  <si>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</si>
  <si>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</si>
  <si>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</si>
  <si>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</si>
  <si>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</si>
  <si>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</si>
  <si>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</si>
  <si>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</si>
  <si>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</si>
  <si>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</si>
  <si>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</si>
  <si>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</si>
  <si>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</si>
  <si>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</si>
  <si>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</si>
  <si>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</si>
  <si>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</si>
  <si>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</si>
  <si>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</si>
  <si>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</si>
  <si>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</si>
  <si>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</si>
  <si>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</si>
  <si>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</si>
  <si>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</si>
  <si>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</si>
  <si>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</si>
  <si>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</si>
  <si>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</si>
  <si>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</si>
  <si>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</si>
  <si>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</si>
  <si>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</si>
  <si>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</si>
  <si>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</si>
  <si>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</si>
  <si>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</si>
  <si>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</si>
  <si>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</si>
  <si>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</si>
  <si>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</si>
  <si>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</si>
  <si>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</si>
  <si>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</si>
  <si>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</si>
  <si>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</si>
  <si>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</si>
  <si>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</si>
  <si>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</si>
  <si>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</si>
  <si>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</si>
  <si>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</si>
  <si>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</si>
  <si>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</si>
  <si>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</si>
  <si>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</si>
  <si>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</si>
  <si>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</si>
  <si>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</si>
  <si>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</si>
  <si>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</si>
  <si>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</si>
  <si>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</si>
  <si>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</si>
  <si>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</si>
  <si>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</si>
  <si>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</si>
  <si>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</si>
  <si>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</si>
  <si>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</si>
  <si>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</si>
  <si>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</si>
  <si>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</si>
  <si>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</si>
  <si>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</si>
  <si>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</si>
  <si>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</si>
  <si>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</si>
  <si>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</si>
  <si>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</si>
  <si>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</si>
  <si>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</si>
  <si>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</si>
  <si>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</si>
  <si>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</si>
  <si>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</si>
  <si>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</si>
  <si>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</si>
  <si>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</si>
  <si>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</si>
  <si>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</si>
  <si>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</si>
  <si>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</si>
  <si>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</si>
  <si>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</si>
  <si>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</si>
  <si>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</si>
  <si>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</si>
  <si>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</si>
  <si>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</si>
  <si>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</si>
  <si>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</si>
  <si>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</si>
  <si>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</si>
  <si>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</si>
  <si>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</si>
  <si>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</si>
  <si>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</si>
  <si>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</si>
  <si>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</si>
  <si>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</si>
  <si>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</si>
  <si>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</si>
  <si>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</si>
  <si>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</si>
  <si>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</si>
  <si>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</si>
  <si>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</si>
  <si>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</si>
  <si>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</si>
  <si>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</si>
  <si>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</si>
  <si>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</si>
  <si>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</si>
  <si>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</si>
  <si>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</si>
  <si>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</si>
  <si>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</si>
  <si>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</si>
  <si>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</si>
  <si>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</si>
  <si>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</si>
  <si>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</si>
  <si>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</si>
  <si>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</si>
  <si>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</si>
  <si>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</si>
  <si>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</si>
  <si>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</si>
  <si>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</si>
  <si>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</si>
  <si>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</si>
  <si>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</si>
  <si>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</si>
  <si>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</si>
  <si>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</si>
  <si>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</si>
  <si>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</si>
  <si>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</si>
  <si>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</si>
  <si>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</si>
  <si>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</si>
  <si>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</si>
  <si>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</si>
  <si>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</si>
  <si>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</si>
  <si>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</si>
  <si>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</si>
  <si>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</si>
  <si>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</si>
  <si>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</si>
  <si>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</si>
  <si>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</si>
  <si>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</si>
  <si>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</si>
  <si>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</si>
  <si>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</si>
  <si>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</si>
  <si>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</si>
  <si>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</si>
  <si>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</si>
  <si>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</si>
  <si>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</si>
  <si>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</si>
  <si>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</si>
  <si>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</si>
  <si>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</si>
  <si>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</si>
  <si>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</si>
  <si>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</si>
  <si>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</si>
  <si>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</si>
  <si>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</si>
  <si>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</si>
  <si>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</si>
  <si>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</si>
  <si>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</si>
  <si>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</si>
  <si>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</si>
  <si>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</si>
  <si>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</si>
  <si>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</si>
  <si>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</si>
  <si>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</si>
  <si>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</si>
  <si>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</si>
  <si>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</si>
  <si>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</si>
  <si>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</si>
  <si>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</si>
  <si>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</si>
  <si>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</si>
  <si>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</si>
  <si>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</si>
  <si>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</si>
  <si>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</si>
  <si>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</si>
  <si>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</si>
  <si>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</si>
  <si>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</si>
  <si>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</si>
  <si>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</si>
  <si>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</si>
  <si>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</si>
  <si>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</si>
  <si>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</si>
  <si>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</si>
  <si>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</si>
  <si>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</si>
  <si>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</si>
  <si>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</si>
  <si>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</si>
  <si>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</si>
  <si>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</si>
  <si>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</si>
  <si>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</si>
  <si>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</si>
  <si>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</si>
  <si>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</si>
  <si>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</si>
  <si>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</si>
  <si>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</si>
  <si>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</si>
  <si>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</si>
  <si>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</si>
  <si>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</si>
  <si>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</si>
  <si>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</si>
  <si>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</si>
  <si>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</si>
  <si>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</si>
  <si>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</si>
  <si>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</si>
  <si>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</si>
  <si>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</si>
  <si>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</si>
  <si>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</si>
  <si>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</si>
  <si>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</si>
  <si>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</si>
  <si>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</si>
  <si>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</si>
  <si>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</si>
  <si>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</si>
  <si>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</si>
  <si>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</si>
  <si>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</si>
  <si>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</si>
  <si>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</si>
  <si>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</si>
  <si>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</si>
  <si>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</si>
  <si>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</si>
  <si>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</si>
  <si>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</si>
  <si>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</si>
  <si>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</si>
  <si>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</si>
  <si>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</si>
  <si>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</si>
  <si>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</si>
  <si>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</si>
  <si>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</si>
  <si>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</si>
  <si>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</si>
  <si>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</si>
  <si>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</si>
  <si>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</si>
  <si>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</si>
  <si>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</si>
  <si>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</si>
  <si>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</si>
  <si>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</si>
  <si>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</si>
  <si>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</si>
  <si>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</si>
  <si>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</si>
  <si>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</si>
  <si>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</si>
  <si>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</si>
  <si>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</si>
  <si>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</si>
  <si>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</si>
  <si>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</si>
  <si>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</si>
  <si>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</si>
  <si>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</si>
  <si>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</si>
  <si>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</si>
  <si>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</si>
  <si>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</si>
  <si>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</si>
  <si>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</si>
  <si>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</si>
  <si>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</si>
  <si>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</si>
  <si>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</si>
  <si>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</si>
  <si>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</si>
  <si>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</si>
  <si>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</si>
  <si>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</si>
  <si>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</si>
  <si>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</si>
  <si>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</si>
  <si>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</si>
  <si>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</si>
  <si>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</si>
  <si>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</si>
  <si>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</si>
  <si>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</si>
  <si>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</si>
  <si>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</si>
  <si>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</si>
  <si>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</si>
  <si>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</si>
  <si>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</si>
  <si>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</si>
  <si>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</si>
  <si>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</si>
  <si>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</si>
  <si>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</si>
  <si>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</si>
  <si>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</si>
  <si>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</si>
  <si>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</si>
  <si>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</si>
  <si>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</si>
  <si>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</si>
  <si>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</si>
  <si>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</si>
  <si>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</si>
  <si>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</si>
  <si>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</si>
  <si>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</si>
  <si>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</si>
  <si>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</si>
  <si>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</si>
  <si>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</si>
  <si>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</si>
  <si>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</si>
  <si>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</si>
  <si>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</si>
  <si>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</si>
  <si>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</si>
  <si>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</si>
  <si>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</si>
  <si>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</si>
  <si>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</si>
  <si>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</si>
  <si>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</si>
  <si>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</si>
  <si>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</si>
  <si>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</si>
  <si>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</si>
  <si>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</si>
  <si>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</si>
  <si>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</si>
  <si>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</si>
  <si>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</si>
  <si>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</si>
  <si>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</si>
  <si>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</si>
  <si>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</si>
  <si>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</si>
  <si>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</si>
  <si>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</si>
  <si>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</si>
  <si>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</si>
  <si>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</si>
  <si>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</si>
  <si>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</si>
  <si>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</si>
  <si>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</si>
  <si>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</si>
  <si>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</si>
  <si>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</si>
  <si>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</si>
  <si>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</si>
  <si>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</si>
  <si>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</si>
  <si>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</si>
  <si>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</si>
  <si>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</si>
  <si>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</si>
  <si>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</si>
  <si>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</si>
  <si>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</si>
  <si>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</si>
  <si>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</si>
  <si>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</si>
  <si>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</si>
  <si>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</si>
  <si>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</si>
  <si>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</si>
  <si>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</si>
  <si>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</si>
  <si>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</si>
  <si>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</si>
  <si>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</si>
  <si>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</si>
  <si>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</si>
  <si>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</si>
  <si>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</si>
  <si>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</si>
  <si>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</si>
  <si>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</si>
  <si>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</si>
  <si>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</si>
  <si>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</si>
  <si>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</si>
  <si>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</si>
  <si>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</si>
  <si>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</si>
  <si>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</si>
  <si>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</si>
  <si>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</si>
  <si>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</si>
  <si>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</si>
  <si>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</si>
  <si>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</si>
  <si>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</si>
  <si>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</si>
  <si>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</si>
  <si>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</si>
  <si>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</si>
  <si>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</si>
  <si>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</si>
  <si>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</si>
  <si>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</si>
  <si>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</si>
  <si>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</si>
  <si>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</si>
  <si>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</si>
  <si>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</si>
  <si>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</si>
  <si>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</si>
  <si>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</si>
  <si>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</si>
  <si>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</si>
  <si>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</si>
  <si>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</si>
  <si>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</si>
  <si>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</si>
  <si>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</si>
  <si>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</si>
  <si>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</si>
  <si>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</si>
  <si>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</si>
  <si>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</si>
  <si>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</si>
  <si>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</si>
  <si>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</si>
  <si>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</si>
  <si>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</si>
  <si>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</si>
  <si>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</si>
  <si>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</si>
  <si>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</si>
  <si>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</si>
  <si>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</si>
  <si>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</si>
  <si>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</si>
  <si>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</si>
  <si>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</si>
  <si>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</si>
  <si>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</si>
  <si>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</si>
  <si>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</si>
  <si>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</si>
  <si>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</si>
  <si>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</si>
  <si>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</si>
  <si>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</si>
  <si>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</si>
  <si>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</si>
  <si>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</si>
  <si>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</si>
  <si>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</si>
  <si>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</si>
  <si>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</si>
  <si>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</si>
  <si>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</si>
  <si>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</si>
  <si>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</si>
  <si>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</si>
  <si>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</si>
  <si>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</si>
  <si>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</si>
  <si>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</si>
  <si>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</si>
  <si>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</si>
  <si>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</si>
  <si>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</si>
  <si>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</si>
  <si>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</si>
  <si>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</si>
  <si>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</si>
  <si>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</si>
  <si>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</si>
  <si>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</si>
  <si>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</si>
  <si>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</si>
  <si>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</si>
  <si>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</si>
  <si>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</si>
  <si>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</si>
  <si>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</si>
  <si>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</si>
  <si>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</si>
  <si>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</si>
  <si>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</si>
  <si>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</si>
  <si>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</si>
  <si>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</si>
  <si>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</si>
  <si>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</si>
  <si>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</si>
  <si>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</si>
  <si>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</si>
  <si>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</si>
  <si>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</si>
  <si>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</si>
  <si>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</si>
  <si>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</si>
  <si>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</si>
  <si>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</si>
  <si>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</si>
  <si>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</si>
  <si>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</si>
  <si>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</si>
  <si>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</si>
  <si>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</si>
  <si>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</si>
  <si>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</si>
  <si>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</si>
  <si>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</si>
  <si>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</si>
  <si>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</si>
  <si>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</si>
  <si>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</si>
  <si>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</si>
  <si>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</si>
  <si>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</si>
  <si>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</si>
  <si>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</si>
  <si>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</si>
  <si>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</si>
  <si>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</si>
  <si>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</si>
  <si>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</si>
  <si>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</si>
  <si>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</si>
  <si>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</si>
  <si>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</si>
  <si>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</si>
  <si>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</si>
  <si>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</si>
  <si>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</si>
  <si>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</si>
  <si>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</si>
  <si>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</si>
  <si>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</si>
  <si>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</si>
  <si>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</si>
  <si>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</si>
  <si>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</si>
  <si>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</si>
  <si>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</si>
  <si>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</si>
  <si>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</si>
  <si>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</si>
  <si>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</si>
  <si>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</si>
  <si>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</si>
  <si>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</si>
  <si>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</si>
  <si>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</si>
  <si>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</si>
  <si>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</si>
  <si>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</si>
  <si>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</si>
  <si>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</si>
  <si>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</si>
  <si>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</si>
  <si>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</si>
  <si>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</si>
  <si>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</si>
  <si>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</si>
  <si>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</si>
  <si>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</si>
  <si>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</si>
  <si>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</si>
  <si>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</si>
  <si>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</si>
  <si>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</si>
  <si>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</si>
  <si>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</si>
  <si>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</si>
  <si>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</si>
  <si>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</si>
  <si>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</si>
  <si>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</si>
  <si>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</si>
  <si>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</si>
  <si>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</si>
  <si>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</si>
  <si>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</si>
  <si>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</si>
  <si>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</si>
  <si>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</si>
  <si>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</si>
  <si>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</si>
  <si>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</si>
  <si>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</si>
  <si>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</si>
  <si>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</si>
  <si>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</si>
  <si>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</si>
  <si>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</si>
  <si>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</si>
  <si>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</si>
  <si>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</si>
  <si>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</si>
  <si>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</si>
  <si>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</si>
  <si>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</si>
  <si>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</si>
  <si>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</si>
  <si>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</si>
  <si>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</si>
  <si>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</si>
  <si>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</si>
  <si>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</si>
  <si>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</si>
  <si>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</si>
  <si>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</si>
  <si>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</si>
  <si>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</si>
  <si>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</si>
  <si>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</si>
  <si>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</si>
  <si>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</si>
  <si>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</si>
  <si>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</si>
  <si>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</si>
  <si>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</si>
  <si>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</si>
  <si>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</si>
  <si>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</si>
  <si>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</si>
  <si>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</si>
  <si>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</si>
  <si>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</si>
  <si>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</si>
  <si>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</si>
  <si>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</si>
  <si>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</si>
  <si>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</si>
  <si>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</si>
  <si>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</si>
  <si>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</si>
  <si>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</si>
  <si>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</si>
  <si>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</si>
  <si>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</si>
  <si>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</si>
  <si>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</si>
  <si>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</si>
  <si>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</si>
  <si>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</si>
  <si>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</si>
  <si>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</si>
  <si>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</si>
  <si>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</si>
  <si>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</si>
  <si>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</si>
  <si>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</si>
  <si>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</si>
  <si>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</si>
  <si>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</si>
  <si>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</si>
  <si>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</si>
  <si>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</si>
  <si>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</si>
  <si>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</si>
  <si>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</si>
  <si>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</si>
  <si>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</si>
  <si>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</si>
  <si>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</si>
  <si>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</si>
  <si>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</si>
  <si>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</si>
  <si>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</si>
  <si>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</si>
  <si>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</si>
  <si>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</si>
  <si>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</si>
  <si>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</si>
  <si>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</si>
  <si>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</si>
  <si>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</si>
  <si>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</si>
  <si>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</si>
  <si>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</si>
  <si>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</si>
  <si>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</si>
  <si>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</si>
  <si>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</si>
  <si>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</si>
  <si>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</si>
  <si>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</si>
  <si>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</si>
  <si>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</si>
  <si>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</si>
  <si>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</si>
  <si>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</si>
  <si>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</si>
  <si>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</si>
  <si>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</si>
  <si>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</si>
  <si>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</si>
  <si>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</si>
  <si>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</si>
  <si>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</si>
  <si>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</si>
  <si>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</si>
  <si>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</si>
  <si>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</si>
  <si>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</si>
  <si>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</si>
  <si>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</si>
  <si>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</si>
  <si>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</si>
  <si>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</si>
  <si>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</si>
  <si>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</si>
  <si>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</si>
  <si>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</si>
  <si>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</si>
  <si>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</si>
  <si>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</si>
  <si>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</si>
  <si>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</si>
  <si>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</si>
  <si>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</si>
  <si>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</si>
  <si>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</si>
  <si>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</si>
  <si>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</si>
  <si>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</si>
  <si>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</si>
  <si>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</si>
  <si>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</si>
  <si>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</si>
  <si>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</si>
  <si>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</si>
  <si>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</si>
  <si>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</si>
  <si>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</si>
  <si>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</si>
  <si>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</si>
  <si>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</si>
  <si>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</si>
  <si>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</si>
  <si>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</si>
  <si>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</si>
  <si>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</si>
  <si>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</si>
  <si>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</si>
  <si>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</si>
  <si>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</si>
  <si>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</si>
  <si>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</si>
  <si>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</si>
  <si>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</si>
  <si>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</si>
  <si>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</si>
  <si>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</si>
  <si>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</si>
  <si>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</si>
  <si>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</si>
  <si>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</si>
  <si>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</si>
  <si>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</si>
  <si>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</si>
  <si>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</si>
  <si>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</si>
  <si>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</si>
  <si>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</si>
  <si>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</si>
  <si>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</si>
  <si>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</si>
  <si>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</si>
  <si>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</si>
  <si>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</si>
  <si>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</si>
  <si>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</si>
  <si>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</si>
  <si>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</si>
  <si>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</si>
  <si>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</si>
  <si>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</si>
  <si>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</si>
  <si>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</si>
  <si>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</si>
  <si>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</si>
  <si>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</si>
  <si>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</si>
  <si>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</si>
  <si>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</si>
  <si>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</si>
  <si>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</si>
  <si>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</si>
  <si>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</si>
  <si>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</si>
  <si>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</si>
  <si>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</si>
  <si>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</si>
  <si>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</si>
  <si>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</si>
  <si>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</si>
  <si>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</si>
  <si>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</si>
  <si>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</si>
  <si>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</si>
  <si>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</si>
  <si>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</si>
  <si>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</si>
  <si>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</si>
  <si>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</si>
  <si>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</si>
  <si>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</si>
  <si>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</si>
  <si>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</si>
  <si>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</si>
  <si>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</si>
  <si>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</si>
  <si>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</si>
  <si>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</si>
  <si>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</si>
  <si>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</si>
  <si>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</si>
  <si>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</si>
  <si>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</si>
  <si>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</si>
  <si>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</si>
  <si>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</si>
  <si>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</si>
  <si>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</si>
  <si>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</si>
  <si>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</si>
  <si>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</si>
  <si>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</si>
  <si>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</si>
  <si>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</si>
  <si>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</si>
  <si>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</si>
  <si>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</si>
  <si>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</si>
  <si>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</si>
  <si>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</si>
  <si>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</si>
  <si>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</si>
  <si>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</si>
  <si>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</si>
  <si>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</si>
  <si>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</si>
  <si>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</si>
  <si>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</si>
  <si>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</si>
  <si>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</si>
  <si>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</si>
  <si>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</si>
  <si>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</si>
  <si>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</si>
  <si>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</si>
  <si>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</si>
  <si>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</si>
  <si>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</si>
  <si>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</si>
  <si>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</si>
  <si>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</si>
  <si>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</si>
  <si>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</si>
  <si>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</si>
  <si>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</si>
  <si>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</si>
  <si>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</si>
  <si>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</si>
  <si>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</si>
  <si>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</si>
  <si>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</si>
  <si>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</si>
  <si>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</si>
  <si>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</si>
  <si>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</si>
  <si>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</si>
  <si>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</si>
  <si>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</si>
  <si>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</si>
  <si>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</si>
  <si>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</si>
  <si>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</si>
  <si>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</si>
  <si>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</si>
  <si>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</si>
  <si>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</si>
  <si>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</si>
  <si>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</si>
  <si>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</si>
  <si>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</si>
  <si>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</si>
  <si>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</si>
  <si>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</si>
  <si>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</si>
  <si>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</si>
  <si>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</si>
  <si>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</si>
  <si>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</si>
  <si>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</si>
  <si>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</si>
  <si>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</si>
  <si>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</si>
  <si>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</si>
  <si>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</si>
  <si>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</si>
  <si>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</si>
  <si>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</si>
  <si>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</si>
  <si>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</si>
  <si>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</si>
  <si>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</si>
  <si>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</si>
  <si>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</si>
  <si>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</si>
  <si>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</si>
  <si>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</si>
  <si>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</si>
  <si>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</si>
  <si>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</si>
  <si>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</si>
  <si>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</si>
  <si>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</si>
  <si>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</si>
  <si>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</si>
  <si>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</si>
  <si>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</si>
  <si>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</si>
  <si>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</si>
  <si>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</si>
  <si>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</si>
  <si>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</si>
  <si>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</si>
  <si>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</si>
  <si>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</si>
  <si>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</si>
  <si>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</si>
  <si>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</si>
  <si>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</si>
  <si>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</si>
  <si>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</si>
  <si>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</si>
  <si>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</si>
  <si>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</si>
  <si>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</si>
  <si>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</si>
  <si>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</si>
  <si>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</si>
  <si>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</si>
  <si>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</si>
  <si>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</si>
  <si>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</si>
  <si>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</si>
  <si>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</si>
  <si>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</si>
  <si>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</si>
  <si>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</si>
  <si>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</si>
  <si>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</si>
  <si>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</si>
  <si>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</si>
  <si>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</si>
  <si>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</si>
  <si>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</si>
  <si>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</si>
  <si>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</si>
  <si>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</si>
  <si>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</si>
  <si>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</si>
  <si>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</si>
  <si>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</si>
  <si>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</si>
  <si>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</si>
  <si>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</si>
  <si>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</si>
  <si>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</si>
  <si>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</si>
  <si>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</si>
  <si>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</si>
  <si>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</si>
  <si>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</si>
  <si>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</si>
  <si>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</si>
  <si>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</si>
  <si>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</si>
  <si>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</si>
  <si>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</si>
  <si>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</si>
  <si>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</si>
  <si>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</si>
  <si>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</si>
  <si>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</si>
  <si>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</si>
  <si>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</si>
  <si>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</si>
  <si>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</si>
  <si>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</si>
  <si>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</si>
  <si>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</si>
  <si>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</si>
  <si>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</si>
  <si>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</si>
  <si>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</si>
  <si>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</si>
  <si>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</si>
  <si>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</si>
  <si>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</si>
  <si>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</si>
  <si>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</si>
  <si>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</si>
  <si>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</si>
  <si>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</si>
  <si>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</si>
  <si>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</si>
  <si>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</si>
  <si>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</si>
  <si>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</si>
  <si>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</si>
  <si>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</si>
  <si>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</si>
  <si>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</si>
  <si>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</si>
  <si>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</si>
  <si>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</si>
  <si>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</si>
  <si>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</si>
  <si>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</si>
  <si>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</si>
  <si>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</si>
  <si>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</si>
  <si>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</si>
  <si>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</si>
  <si>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</si>
  <si>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</si>
  <si>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</si>
  <si>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</si>
  <si>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</si>
  <si>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</si>
  <si>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</si>
  <si>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</si>
  <si>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</si>
  <si>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</si>
  <si>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</si>
  <si>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</si>
  <si>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</si>
  <si>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</si>
  <si>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</si>
  <si>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</si>
  <si>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</si>
  <si>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</si>
  <si>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</si>
  <si>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</si>
  <si>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</si>
  <si>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</si>
  <si>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</si>
  <si>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</si>
  <si>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</si>
  <si>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</si>
  <si>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</si>
  <si>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</si>
  <si>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</si>
  <si>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</si>
  <si>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</si>
  <si>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</si>
  <si>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</si>
  <si>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</si>
  <si>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</si>
  <si>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</si>
  <si>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</si>
  <si>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</si>
  <si>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</si>
  <si>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</si>
  <si>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</si>
  <si>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</si>
  <si>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</si>
  <si>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</si>
  <si>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</si>
  <si>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</si>
  <si>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</si>
  <si>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</si>
  <si>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</si>
  <si>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</si>
  <si>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</si>
  <si>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</si>
  <si>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</si>
  <si>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</si>
  <si>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</si>
  <si>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</si>
  <si>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</si>
  <si>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</si>
  <si>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</si>
  <si>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</si>
  <si>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</si>
  <si>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</si>
  <si>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</si>
  <si>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</si>
  <si>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</si>
  <si>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</si>
  <si>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</si>
  <si>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</si>
  <si>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</si>
  <si>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</si>
  <si>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</si>
  <si>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</si>
  <si>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</si>
  <si>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</si>
  <si>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</si>
  <si>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</si>
  <si>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</si>
  <si>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</si>
  <si>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</si>
  <si>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</si>
  <si>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</si>
  <si>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</si>
  <si>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</si>
  <si>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</si>
  <si>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</si>
  <si>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</si>
  <si>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</si>
  <si>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</si>
  <si>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</si>
  <si>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</si>
  <si>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</si>
  <si>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</si>
  <si>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</si>
  <si>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</si>
  <si>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</si>
  <si>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</si>
  <si>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</si>
  <si>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</si>
  <si>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</si>
  <si>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</si>
  <si>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</si>
  <si>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</si>
  <si>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</si>
  <si>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</si>
  <si>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</si>
  <si>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</si>
  <si>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</si>
  <si>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</si>
  <si>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</si>
  <si>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</si>
  <si>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</si>
  <si>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</si>
  <si>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</si>
  <si>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</si>
  <si>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</si>
  <si>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</si>
  <si>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</si>
  <si>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</si>
  <si>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</si>
  <si>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</si>
  <si>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</si>
  <si>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</si>
  <si>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</si>
  <si>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</si>
  <si>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</si>
  <si>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</si>
  <si>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</si>
  <si>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</si>
  <si>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</si>
  <si>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</si>
  <si>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</si>
  <si>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</si>
  <si>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</si>
  <si>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</si>
  <si>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</si>
  <si>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</si>
  <si>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</si>
  <si>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</si>
  <si>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</si>
  <si>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</si>
  <si>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</si>
  <si>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</si>
  <si>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</si>
  <si>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</si>
  <si>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</si>
  <si>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</si>
  <si>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</si>
  <si>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</si>
  <si>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</si>
  <si>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</si>
  <si>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</si>
  <si>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</si>
  <si>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</si>
  <si>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</si>
  <si>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</si>
  <si>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</si>
  <si>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</si>
  <si>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</si>
  <si>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</si>
  <si>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</si>
  <si>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</si>
  <si>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</si>
  <si>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</si>
  <si>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</si>
  <si>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</si>
  <si>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</si>
  <si>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</si>
  <si>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</si>
  <si>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</si>
  <si>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</si>
  <si>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</si>
  <si>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</si>
  <si>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</si>
  <si>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</si>
  <si>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</si>
  <si>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</si>
  <si>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</si>
  <si>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</si>
  <si>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</si>
  <si>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</si>
  <si>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</si>
  <si>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</si>
  <si>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</si>
  <si>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</si>
  <si>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</si>
  <si>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</si>
  <si>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</si>
  <si>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</si>
  <si>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</si>
  <si>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</si>
  <si>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</si>
  <si>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</si>
  <si>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</si>
  <si>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</si>
  <si>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</si>
  <si>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</si>
  <si>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</si>
  <si>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</si>
  <si>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</si>
  <si>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</si>
  <si>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</si>
  <si>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</si>
  <si>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</si>
  <si>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</si>
  <si>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</si>
  <si>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</si>
  <si>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</si>
  <si>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</si>
  <si>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</si>
  <si>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</si>
  <si>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</si>
  <si>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</si>
  <si>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</si>
  <si>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</si>
  <si>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</si>
  <si>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</si>
  <si>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</si>
  <si>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</si>
  <si>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</si>
  <si>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</si>
  <si>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</si>
  <si>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</si>
  <si>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</si>
  <si>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</si>
  <si>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</si>
  <si>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</si>
  <si>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</si>
  <si>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</si>
  <si>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</si>
  <si>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</si>
  <si>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</si>
  <si>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</si>
  <si>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</si>
  <si>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</si>
  <si>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</si>
  <si>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</si>
  <si>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</si>
  <si>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</si>
  <si>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</si>
  <si>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</si>
  <si>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</si>
  <si>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</si>
  <si>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</si>
  <si>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</si>
  <si>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</si>
  <si>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</si>
  <si>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</si>
  <si>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</si>
  <si>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</si>
  <si>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</si>
  <si>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</si>
  <si>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</si>
  <si>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</si>
  <si>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</si>
  <si>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</si>
  <si>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</si>
  <si>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</si>
  <si>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</si>
  <si>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</si>
  <si>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</si>
  <si>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</si>
  <si>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</si>
  <si>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</si>
  <si>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</si>
  <si>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</si>
  <si>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</si>
  <si>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</si>
  <si>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</si>
  <si>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</si>
  <si>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</si>
  <si>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</si>
  <si>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</si>
  <si>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</si>
  <si>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</si>
  <si>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</si>
  <si>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</si>
  <si>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</si>
  <si>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</si>
  <si>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</si>
  <si>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</si>
  <si>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</si>
  <si>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</si>
  <si>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</si>
  <si>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</si>
  <si>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</si>
  <si>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</si>
  <si>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</si>
  <si>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</si>
  <si>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</si>
  <si>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</si>
  <si>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</si>
  <si>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</si>
  <si>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</si>
  <si>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</si>
  <si>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</si>
  <si>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</si>
  <si>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</si>
  <si>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</si>
  <si>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</si>
  <si>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</si>
  <si>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</si>
  <si>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</si>
  <si>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</si>
  <si>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</si>
  <si>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</si>
  <si>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</si>
  <si>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</si>
  <si>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</si>
  <si>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</si>
  <si>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</si>
  <si>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</si>
  <si>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</si>
  <si>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</si>
  <si>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</si>
  <si>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</si>
  <si>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</si>
  <si>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</si>
  <si>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</si>
  <si>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</si>
  <si>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</si>
  <si>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</si>
  <si>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</si>
  <si>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</si>
  <si>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</si>
  <si>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</si>
  <si>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</si>
  <si>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</si>
  <si>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</si>
  <si>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</si>
  <si>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</si>
  <si>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</si>
  <si>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</si>
  <si>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</si>
  <si>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</si>
  <si>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</si>
  <si>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</si>
  <si>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</si>
  <si>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</si>
  <si>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</si>
  <si>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</si>
  <si>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</si>
  <si>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</si>
  <si>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</si>
  <si>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</si>
  <si>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</si>
  <si>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</si>
  <si>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</si>
  <si>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</si>
  <si>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</si>
  <si>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</si>
  <si>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</si>
  <si>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</si>
  <si>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</si>
  <si>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</si>
  <si>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</si>
  <si>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</si>
  <si>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</si>
  <si>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</si>
  <si>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</si>
  <si>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</si>
  <si>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</si>
  <si>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</si>
  <si>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</si>
  <si>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</si>
  <si>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</si>
  <si>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</si>
  <si>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</si>
  <si>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</si>
  <si>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</si>
  <si>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</si>
  <si>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</si>
  <si>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</si>
  <si>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</si>
  <si>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</si>
  <si>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</si>
  <si>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</si>
  <si>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</si>
  <si>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</si>
  <si>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</si>
  <si>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</si>
  <si>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</si>
  <si>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</si>
  <si>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</si>
  <si>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</si>
  <si>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</si>
  <si>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</si>
  <si>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</si>
  <si>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</si>
  <si>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</si>
  <si>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</si>
  <si>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</si>
  <si>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</si>
  <si>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</si>
  <si>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</si>
  <si>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</si>
  <si>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</si>
  <si>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</si>
  <si>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</si>
  <si>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</si>
  <si>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</si>
  <si>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</si>
  <si>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</si>
  <si>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</si>
  <si>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</si>
  <si>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</si>
  <si>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</si>
  <si>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</si>
  <si>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</si>
  <si>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</si>
  <si>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</si>
  <si>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</si>
  <si>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</si>
  <si>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</si>
  <si>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</si>
  <si>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</si>
  <si>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</si>
  <si>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</si>
  <si>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</si>
  <si>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</si>
  <si>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</si>
  <si>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</si>
  <si>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</si>
  <si>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</si>
  <si>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</si>
  <si>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</si>
  <si>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</si>
  <si>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</si>
  <si>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</si>
  <si>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</si>
  <si>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</si>
  <si>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</si>
  <si>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</si>
  <si>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</si>
  <si>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</si>
  <si>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</si>
  <si>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</si>
  <si>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</si>
  <si>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</si>
  <si>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</si>
  <si>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</si>
  <si>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</si>
  <si>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</si>
  <si>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</si>
  <si>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</si>
  <si>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</si>
  <si>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</si>
  <si>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</si>
  <si>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</si>
  <si>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</si>
  <si>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</si>
  <si>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</si>
  <si>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</si>
  <si>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</si>
  <si>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</si>
  <si>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</si>
  <si>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</si>
  <si>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</si>
  <si>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</si>
  <si>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</si>
  <si>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</si>
  <si>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</si>
  <si>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</si>
  <si>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</si>
  <si>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</si>
  <si>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</si>
  <si>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</si>
  <si>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</si>
  <si>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</si>
  <si>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</si>
  <si>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</si>
  <si>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</si>
  <si>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</si>
  <si>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</si>
  <si>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</si>
  <si>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</si>
  <si>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</si>
  <si>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</si>
  <si>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</si>
  <si>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</si>
  <si>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</si>
  <si>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</si>
  <si>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</si>
  <si>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</si>
  <si>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</si>
  <si>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</si>
  <si>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</si>
  <si>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</si>
  <si>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</si>
  <si>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</si>
  <si>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</si>
  <si>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</si>
  <si>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</si>
  <si>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</si>
  <si>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</si>
  <si>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</si>
  <si>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</si>
  <si>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</si>
  <si>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</si>
  <si>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</si>
  <si>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</si>
  <si>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</si>
  <si>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</si>
  <si>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</si>
  <si>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</si>
  <si>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</si>
  <si>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</si>
  <si>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</si>
  <si>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</si>
  <si>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</si>
  <si>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</si>
  <si>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</si>
  <si>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</si>
  <si>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</si>
  <si>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</si>
  <si>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</si>
  <si>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</si>
  <si>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</si>
  <si>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</si>
  <si>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</si>
  <si>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</si>
  <si>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</si>
  <si>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</si>
  <si>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</si>
  <si>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</si>
  <si>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</si>
  <si>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</si>
  <si>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</si>
  <si>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</si>
  <si>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</si>
  <si>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</si>
  <si>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</si>
  <si>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</si>
  <si>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</si>
  <si>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</si>
  <si>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</si>
  <si>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</si>
  <si>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</si>
  <si>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</si>
  <si>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</si>
  <si>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</si>
  <si>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</si>
  <si>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</si>
  <si>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</si>
  <si>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</si>
  <si>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</si>
  <si>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</si>
  <si>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</si>
  <si>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</si>
  <si>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</si>
  <si>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</si>
  <si>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</si>
  <si>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</si>
  <si>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</si>
  <si>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</si>
  <si>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</si>
  <si>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</si>
  <si>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</si>
  <si>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</si>
  <si>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</si>
  <si>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</si>
  <si>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</si>
  <si>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</si>
  <si>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</si>
  <si>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</si>
  <si>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</si>
  <si>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</si>
  <si>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</si>
  <si>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</si>
  <si>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</si>
  <si>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</si>
  <si>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</si>
  <si>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</si>
  <si>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</si>
  <si>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</si>
  <si>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</si>
  <si>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</si>
  <si>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</si>
  <si>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</si>
  <si>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</si>
  <si>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</si>
  <si>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</si>
  <si>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</si>
  <si>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</si>
  <si>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</si>
  <si>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</si>
  <si>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</si>
  <si>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</si>
  <si>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</si>
  <si>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</si>
  <si>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</si>
  <si>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</si>
  <si>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</si>
  <si>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</si>
  <si>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</si>
  <si>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</si>
  <si>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</si>
  <si>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</si>
  <si>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</si>
  <si>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</si>
  <si>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</si>
  <si>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</si>
  <si>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</si>
  <si>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</si>
  <si>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</si>
  <si>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</si>
  <si>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</si>
  <si>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</si>
  <si>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</si>
  <si>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</si>
  <si>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</si>
  <si>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</si>
  <si>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</si>
  <si>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</si>
  <si>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</si>
  <si>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</si>
  <si>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</si>
  <si>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</si>
  <si>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</si>
  <si>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</si>
  <si>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</si>
  <si>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</si>
  <si>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</si>
  <si>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</si>
  <si>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</si>
  <si>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</si>
  <si>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</si>
  <si>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</si>
  <si>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</si>
  <si>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</si>
  <si>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</si>
  <si>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</si>
  <si>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</si>
  <si>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</si>
  <si>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</si>
  <si>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</si>
  <si>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</si>
  <si>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</si>
  <si>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</si>
  <si>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</si>
  <si>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</si>
  <si>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</si>
  <si>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</si>
  <si>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</si>
  <si>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</si>
  <si>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</si>
  <si>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</si>
  <si>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</si>
  <si>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</si>
  <si>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</si>
  <si>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</si>
  <si>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</si>
  <si>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</si>
  <si>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</si>
  <si>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</si>
  <si>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</si>
  <si>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</si>
  <si>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</si>
  <si>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</si>
  <si>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</si>
  <si>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</si>
  <si>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</si>
  <si>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</si>
  <si>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</si>
  <si>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</si>
  <si>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</si>
  <si>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</si>
  <si>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</si>
  <si>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</si>
  <si>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</si>
  <si>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</si>
  <si>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</si>
  <si>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</si>
  <si>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</si>
  <si>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</si>
  <si>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</si>
  <si>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</si>
  <si>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</si>
  <si>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</si>
  <si>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</si>
  <si>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</si>
  <si>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</si>
  <si>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</si>
  <si>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</si>
  <si>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</si>
  <si>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</si>
  <si>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</si>
  <si>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</si>
  <si>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</si>
  <si>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</si>
  <si>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</si>
  <si>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</si>
  <si>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</si>
  <si>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</si>
  <si>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</si>
  <si>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</si>
  <si>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</si>
  <si>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</si>
  <si>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</si>
  <si>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</si>
  <si>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</si>
  <si>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</si>
  <si>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</si>
  <si>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</si>
  <si>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</si>
  <si>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</si>
  <si>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</si>
  <si>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</si>
  <si>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</si>
  <si>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</si>
  <si>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</si>
  <si>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</si>
  <si>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</si>
  <si>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</si>
  <si>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</si>
  <si>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</si>
  <si>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</si>
  <si>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</si>
  <si>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</si>
  <si>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</si>
  <si>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</si>
  <si>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</si>
  <si>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</si>
  <si>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</si>
  <si>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</si>
  <si>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</si>
  <si>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</si>
  <si>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</si>
  <si>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</si>
  <si>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</si>
  <si>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</si>
  <si>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</si>
  <si>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</si>
  <si>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</si>
  <si>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</si>
  <si>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</si>
  <si>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</si>
  <si>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</si>
  <si>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</si>
  <si>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</si>
  <si>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</si>
  <si>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</si>
  <si>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</si>
  <si>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</si>
  <si>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</si>
  <si>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</si>
  <si>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</si>
  <si>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</si>
  <si>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</si>
  <si>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</si>
  <si>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</si>
  <si>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</si>
  <si>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</si>
  <si>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</si>
  <si>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</si>
  <si>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</si>
  <si>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</si>
  <si>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</si>
  <si>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</si>
  <si>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</si>
  <si>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</si>
  <si>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</si>
  <si>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</si>
  <si>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</si>
  <si>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</si>
  <si>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</si>
  <si>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</si>
  <si>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</si>
  <si>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</si>
  <si>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</si>
  <si>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</si>
  <si>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</si>
  <si>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</si>
  <si>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</si>
  <si>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</si>
  <si>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</si>
  <si>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</si>
  <si>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</si>
  <si>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</si>
  <si>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</si>
  <si>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</si>
  <si>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</si>
  <si>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</si>
  <si>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</si>
  <si>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</si>
  <si>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</si>
  <si>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</si>
  <si>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</si>
  <si>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</si>
  <si>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</si>
  <si>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</si>
  <si>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</si>
  <si>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</si>
  <si>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</si>
  <si>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</si>
  <si>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</si>
  <si>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</si>
  <si>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</si>
  <si>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</si>
  <si>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</si>
  <si>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</si>
  <si>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</si>
  <si>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</si>
  <si>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</si>
  <si>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</si>
  <si>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</si>
  <si>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</si>
  <si>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</si>
  <si>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</si>
  <si>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</si>
  <si>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</si>
  <si>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</si>
  <si>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</si>
  <si>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</si>
  <si>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</si>
  <si>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</si>
  <si>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</si>
  <si>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</si>
  <si>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</si>
  <si>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</si>
  <si>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</si>
  <si>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</si>
  <si>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</si>
  <si>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</si>
  <si>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</si>
  <si>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</si>
  <si>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</si>
  <si>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</si>
  <si>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</si>
  <si>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</si>
  <si>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</si>
  <si>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</si>
  <si>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</si>
  <si>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</si>
  <si>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</si>
  <si>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</si>
  <si>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</si>
  <si>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</si>
  <si>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</si>
  <si>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</si>
  <si>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</si>
  <si>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</si>
  <si>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</si>
  <si>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</si>
  <si>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</si>
  <si>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</si>
  <si>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</si>
  <si>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</si>
  <si>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</si>
  <si>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</si>
  <si>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</si>
  <si>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</si>
  <si>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</si>
  <si>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</si>
  <si>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</si>
  <si>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</si>
  <si>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</si>
  <si>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</si>
  <si>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</si>
  <si>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</si>
  <si>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</si>
  <si>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</si>
  <si>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</si>
  <si>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</si>
  <si>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</si>
  <si>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</si>
  <si>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</si>
  <si>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</si>
  <si>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</si>
  <si>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</si>
  <si>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</si>
  <si>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</si>
  <si>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</si>
  <si>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</si>
  <si>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</si>
  <si>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</si>
  <si>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</si>
  <si>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</si>
  <si>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</si>
  <si>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</si>
  <si>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</si>
  <si>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</si>
  <si>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</si>
  <si>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</si>
  <si>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</si>
  <si>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</si>
  <si>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</si>
  <si>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</si>
  <si>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</si>
  <si>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</si>
  <si>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</si>
  <si>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</si>
  <si>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</si>
  <si>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</si>
  <si>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</si>
  <si>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</si>
  <si>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</si>
  <si>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</si>
  <si>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</si>
  <si>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</si>
  <si>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</si>
  <si>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</si>
  <si>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</si>
  <si>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</si>
  <si>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</si>
  <si>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</si>
  <si>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</si>
  <si>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</si>
  <si>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</si>
  <si>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</si>
  <si>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</si>
  <si>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</si>
  <si>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</si>
  <si>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</si>
  <si>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</si>
  <si>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</si>
  <si>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</si>
  <si>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</si>
  <si>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</si>
  <si>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</si>
  <si>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</si>
  <si>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</si>
  <si>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</si>
  <si>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</si>
  <si>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</si>
  <si>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</si>
  <si>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</si>
  <si>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</si>
  <si>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</si>
  <si>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</si>
  <si>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</si>
  <si>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</si>
  <si>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</si>
  <si>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</si>
  <si>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</si>
  <si>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</si>
  <si>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</si>
  <si>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</si>
  <si>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</si>
  <si>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</si>
  <si>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</si>
  <si>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</si>
  <si>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</si>
  <si>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</si>
  <si>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</si>
  <si>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</si>
  <si>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</si>
  <si>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</si>
  <si>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</si>
  <si>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</si>
  <si>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</si>
  <si>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</si>
  <si>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</si>
  <si>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</si>
  <si>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</si>
  <si>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</si>
  <si>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</si>
  <si>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</si>
  <si>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</si>
  <si>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</si>
  <si>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</si>
  <si>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</si>
  <si>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</si>
  <si>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</si>
  <si>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</si>
  <si>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</si>
  <si>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</si>
  <si>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</si>
  <si>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</si>
  <si>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</si>
  <si>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</si>
  <si>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</si>
  <si>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</si>
  <si>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</si>
  <si>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</si>
  <si>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</si>
  <si>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</si>
  <si>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</si>
  <si>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</si>
  <si>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</si>
  <si>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</si>
  <si>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</si>
  <si>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</si>
  <si>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</si>
  <si>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</si>
  <si>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</si>
  <si>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</si>
  <si>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</si>
  <si>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</si>
  <si>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</si>
  <si>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</si>
  <si>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</si>
  <si>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</si>
  <si>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</si>
  <si>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</si>
  <si>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</si>
  <si>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</si>
  <si>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</si>
  <si>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</si>
  <si>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</si>
  <si>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</si>
  <si>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</si>
  <si>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</si>
  <si>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</si>
  <si>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</si>
  <si>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</si>
  <si>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</si>
  <si>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</si>
  <si>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</si>
  <si>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</si>
  <si>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</si>
  <si>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</si>
  <si>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</si>
  <si>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</si>
  <si>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</si>
  <si>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</si>
  <si>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</si>
  <si>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</si>
  <si>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</si>
  <si>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</si>
  <si>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</si>
  <si>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</si>
  <si>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</si>
  <si>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</si>
  <si>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</si>
  <si>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</si>
  <si>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</si>
  <si>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</si>
  <si>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</si>
  <si>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</si>
  <si>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</si>
  <si>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</si>
  <si>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</si>
  <si>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</si>
  <si>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</si>
  <si>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</si>
  <si>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</si>
  <si>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</si>
  <si>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</si>
  <si>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</si>
  <si>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</si>
  <si>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</si>
  <si>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</si>
  <si>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</si>
  <si>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</si>
  <si>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</si>
  <si>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</si>
  <si>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</si>
  <si>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</si>
  <si>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</si>
  <si>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</si>
  <si>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</si>
  <si>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</si>
  <si>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</si>
  <si>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</si>
  <si>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</si>
  <si>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</si>
  <si>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</si>
  <si>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</si>
  <si>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</si>
  <si>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</si>
  <si>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</si>
  <si>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</si>
  <si>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</si>
  <si>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</si>
  <si>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</si>
  <si>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</si>
  <si>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</si>
  <si>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</si>
  <si>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</si>
  <si>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</si>
  <si>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</si>
  <si>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</si>
  <si>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</si>
  <si>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</si>
  <si>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</si>
  <si>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</si>
  <si>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</si>
  <si>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</si>
  <si>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</si>
  <si>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</si>
  <si>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</si>
  <si>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</si>
  <si>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</si>
  <si>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</si>
  <si>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</si>
  <si>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</si>
  <si>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</si>
  <si>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</si>
  <si>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</si>
  <si>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</si>
  <si>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</si>
  <si>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</si>
  <si>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</si>
  <si>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</si>
  <si>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</si>
  <si>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</si>
  <si>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</si>
  <si>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</si>
  <si>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</si>
  <si>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</si>
  <si>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</si>
  <si>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</si>
  <si>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</si>
  <si>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</si>
  <si>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</si>
  <si>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</si>
  <si>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</si>
  <si>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</si>
  <si>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</si>
  <si>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</si>
  <si>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</si>
  <si>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</si>
  <si>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</si>
  <si>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</si>
  <si>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</si>
  <si>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</si>
  <si>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</si>
  <si>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</si>
  <si>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</si>
  <si>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</si>
  <si>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</si>
  <si>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</si>
  <si>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</si>
  <si>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</si>
  <si>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</si>
  <si>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</si>
  <si>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</si>
  <si>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</si>
  <si>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</si>
  <si>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</si>
  <si>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</si>
  <si>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</si>
  <si>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</si>
  <si>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</si>
  <si>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</si>
  <si>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</si>
  <si>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</si>
  <si>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</si>
  <si>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</si>
  <si>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</si>
  <si>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</si>
  <si>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</si>
  <si>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</si>
  <si>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</si>
  <si>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</si>
  <si>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</si>
  <si>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</si>
  <si>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</si>
  <si>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</si>
  <si>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</si>
  <si>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</si>
  <si>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</si>
  <si>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</si>
  <si>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</si>
  <si>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</si>
  <si>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</si>
  <si>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</si>
  <si>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</si>
  <si>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</si>
  <si>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</si>
  <si>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</si>
  <si>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</si>
  <si>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</si>
  <si>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</si>
  <si>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</si>
  <si>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</si>
  <si>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</si>
  <si>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</si>
  <si>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</si>
  <si>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</si>
  <si>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</si>
  <si>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</si>
  <si>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</si>
  <si>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</si>
  <si>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</si>
  <si>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</si>
  <si>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</si>
  <si>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</si>
  <si>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</si>
  <si>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</si>
  <si>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</si>
  <si>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</si>
  <si>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</si>
  <si>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</si>
  <si>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</si>
  <si>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</si>
  <si>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</si>
  <si>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</si>
  <si>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</si>
  <si>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</si>
  <si>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</si>
  <si>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</si>
  <si>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</si>
  <si>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</si>
  <si>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</si>
  <si>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</si>
  <si>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</si>
  <si>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</si>
  <si>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</si>
  <si>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</si>
  <si>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</si>
  <si>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</si>
  <si>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</si>
  <si>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</si>
  <si>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</si>
  <si>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</si>
  <si>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</si>
  <si>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</si>
  <si>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</si>
  <si>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</si>
  <si>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</si>
  <si>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</si>
  <si>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</si>
  <si>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</si>
  <si>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</si>
  <si>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</si>
  <si>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</si>
  <si>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</si>
  <si>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</si>
  <si>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</si>
  <si>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</si>
  <si>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</si>
  <si>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</si>
  <si>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</si>
  <si>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</si>
  <si>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</si>
  <si>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</si>
  <si>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</si>
  <si>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</si>
  <si>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</si>
  <si>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</si>
  <si>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</si>
  <si>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</si>
  <si>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</si>
  <si>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</si>
  <si>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</si>
  <si>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</si>
  <si>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</si>
  <si>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</si>
  <si>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</si>
  <si>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</si>
  <si>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</si>
  <si>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</si>
  <si>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</si>
  <si>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</si>
  <si>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</si>
  <si>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</si>
  <si>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</si>
  <si>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</si>
  <si>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</si>
  <si>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</si>
  <si>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</si>
  <si>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</si>
  <si>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</si>
  <si>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</si>
  <si>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</si>
  <si>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</si>
  <si>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</si>
  <si>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</si>
  <si>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</si>
  <si>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</si>
  <si>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</si>
  <si>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</si>
  <si>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</si>
  <si>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</si>
  <si>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</si>
  <si>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</si>
  <si>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</si>
  <si>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</si>
  <si>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</si>
  <si>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</si>
  <si>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</si>
  <si>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</si>
  <si>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</si>
  <si>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</si>
  <si>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</si>
  <si>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</si>
  <si>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</si>
  <si>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</si>
  <si>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</si>
  <si>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</si>
  <si>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</si>
  <si>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</si>
  <si>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</si>
  <si>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</si>
  <si>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</si>
  <si>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</si>
  <si>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</si>
  <si>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</si>
  <si>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</si>
  <si>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</si>
  <si>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</si>
  <si>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</si>
  <si>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</si>
  <si>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</si>
  <si>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</si>
  <si>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</si>
  <si>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</si>
  <si>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</si>
  <si>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</si>
  <si>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</si>
  <si>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</si>
  <si>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</si>
  <si>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</si>
  <si>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</si>
  <si>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</si>
  <si>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</si>
  <si>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</si>
  <si>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</si>
  <si>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</si>
  <si>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</si>
  <si>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</si>
  <si>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</si>
  <si>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</si>
  <si>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</si>
  <si>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</si>
  <si>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</si>
  <si>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</si>
  <si>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</si>
  <si>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</si>
  <si>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</si>
  <si>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</si>
  <si>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</si>
  <si>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</si>
  <si>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</si>
  <si>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</si>
  <si>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</si>
  <si>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</si>
  <si>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</si>
  <si>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</si>
  <si>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</si>
  <si>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</si>
  <si>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</si>
  <si>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</si>
  <si>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</si>
  <si>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</si>
  <si>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</si>
  <si>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</si>
  <si>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</si>
  <si>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</si>
  <si>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</si>
  <si>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</si>
  <si>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</si>
  <si>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</si>
  <si>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</si>
  <si>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</si>
  <si>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</si>
  <si>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</si>
  <si>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</si>
  <si>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</si>
  <si>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</si>
  <si>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</si>
  <si>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</si>
  <si>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</si>
  <si>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</si>
  <si>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</si>
  <si>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</si>
  <si>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</si>
  <si>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</si>
  <si>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</si>
  <si>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</si>
  <si>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</si>
  <si>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</si>
  <si>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</si>
  <si>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</si>
  <si>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</si>
  <si>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</si>
  <si>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</si>
  <si>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</si>
  <si>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</si>
  <si>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</si>
  <si>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</si>
  <si>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</si>
  <si>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</si>
  <si>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</si>
  <si>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</si>
  <si>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</si>
  <si>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</si>
  <si>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</si>
  <si>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</si>
  <si>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</si>
  <si>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</si>
  <si>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</si>
  <si>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</si>
  <si>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</si>
  <si>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</si>
  <si>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</si>
  <si>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</si>
  <si>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</si>
  <si>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</si>
  <si>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</si>
  <si>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</si>
  <si>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</si>
  <si>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</si>
  <si>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</si>
  <si>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</si>
  <si>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</si>
  <si>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</si>
  <si>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</si>
  <si>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</si>
  <si>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</si>
  <si>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</si>
  <si>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</si>
  <si>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</si>
  <si>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</si>
  <si>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</si>
  <si>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</si>
  <si>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</si>
  <si>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</si>
  <si>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</si>
  <si>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</si>
  <si>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</si>
  <si>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</si>
  <si>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</si>
  <si>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</si>
  <si>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</si>
  <si>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</si>
  <si>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</si>
  <si>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</si>
  <si>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</si>
  <si>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</si>
  <si>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</si>
  <si>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</si>
  <si>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</si>
  <si>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</si>
  <si>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</si>
  <si>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</si>
  <si>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</si>
  <si>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</si>
  <si>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</si>
  <si>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</si>
  <si>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</si>
  <si>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</si>
  <si>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</si>
  <si>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</si>
  <si>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</si>
  <si>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</si>
  <si>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</si>
  <si>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</si>
  <si>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</si>
  <si>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</si>
  <si>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</si>
  <si>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</si>
  <si>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</si>
  <si>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</si>
  <si>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</si>
  <si>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</si>
  <si>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</si>
  <si>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</si>
  <si>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</si>
  <si>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</si>
  <si>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</si>
  <si>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</si>
  <si>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</si>
  <si>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</si>
  <si>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</si>
  <si>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</si>
  <si>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</si>
  <si>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</si>
  <si>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</si>
  <si>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</si>
  <si>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</si>
  <si>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</si>
  <si>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</si>
  <si>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</si>
  <si>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</si>
  <si>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</si>
  <si>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</si>
  <si>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</si>
  <si>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</si>
  <si>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</si>
  <si>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</si>
  <si>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</si>
  <si>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</si>
  <si>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</si>
  <si>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</si>
  <si>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</si>
  <si>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</si>
  <si>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</si>
  <si>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</si>
  <si>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</si>
  <si>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</si>
  <si>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</si>
  <si>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</si>
  <si>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</si>
  <si>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</si>
  <si>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</si>
  <si>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</si>
  <si>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</si>
  <si>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</si>
  <si>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</si>
  <si>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</si>
  <si>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</si>
  <si>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</si>
  <si>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</si>
  <si>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</si>
  <si>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</si>
  <si>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</si>
  <si>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</si>
  <si>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</si>
  <si>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</si>
  <si>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</si>
  <si>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</si>
  <si>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</si>
  <si>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</si>
  <si>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</si>
  <si>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</si>
  <si>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</si>
  <si>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</si>
  <si>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</si>
  <si>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</si>
  <si>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</si>
  <si>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</si>
  <si>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</si>
  <si>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</si>
  <si>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</si>
  <si>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</si>
  <si>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</si>
  <si>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</si>
  <si>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</si>
  <si>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</si>
  <si>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</si>
  <si>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</si>
  <si>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</si>
  <si>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</si>
  <si>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</si>
  <si>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</si>
  <si>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</si>
  <si>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</si>
  <si>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</si>
  <si>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</si>
  <si>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</si>
  <si>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</si>
  <si>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</si>
  <si>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</si>
  <si>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</si>
  <si>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</si>
  <si>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</si>
  <si>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</si>
  <si>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</si>
  <si>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</si>
  <si>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</si>
  <si>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</si>
  <si>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</si>
  <si>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</si>
  <si>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</si>
  <si>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</si>
  <si>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</si>
  <si>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</si>
  <si>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</si>
  <si>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</si>
  <si>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</si>
  <si>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</si>
  <si>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</si>
  <si>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</si>
  <si>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</si>
  <si>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</si>
  <si>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</si>
  <si>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</si>
  <si>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</si>
  <si>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</si>
  <si>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</si>
  <si>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</si>
  <si>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</si>
  <si>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</si>
  <si>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</si>
  <si>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</si>
  <si>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</si>
  <si>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</si>
  <si>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</si>
  <si>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</si>
  <si>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</si>
  <si>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</si>
  <si>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</si>
  <si>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</si>
  <si>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</si>
  <si>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</si>
  <si>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</si>
  <si>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</si>
  <si>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</si>
  <si>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</si>
  <si>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</si>
  <si>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</si>
  <si>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</si>
  <si>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</si>
  <si>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</si>
  <si>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</si>
  <si>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</si>
  <si>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</si>
  <si>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</si>
  <si>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</si>
  <si>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</si>
  <si>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</si>
  <si>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</si>
  <si>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</si>
  <si>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</si>
  <si>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</si>
  <si>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</si>
  <si>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</si>
  <si>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</si>
  <si>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</si>
  <si>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</si>
  <si>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</si>
  <si>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</si>
  <si>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</si>
  <si>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</si>
  <si>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</si>
  <si>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</si>
  <si>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</si>
  <si>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</si>
  <si>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</si>
  <si>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</si>
  <si>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</si>
  <si>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</si>
  <si>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</si>
  <si>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</si>
  <si>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</si>
  <si>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</si>
  <si>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</si>
  <si>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</si>
  <si>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</si>
  <si>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</si>
  <si>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</si>
  <si>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</si>
  <si>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</si>
  <si>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</si>
  <si>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</si>
  <si>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</si>
  <si>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</si>
  <si>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</si>
  <si>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</si>
  <si>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</si>
  <si>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</si>
  <si>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</si>
  <si>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</si>
  <si>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</si>
  <si>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</si>
  <si>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</si>
  <si>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</si>
  <si>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</si>
  <si>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</si>
  <si>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</si>
  <si>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</si>
  <si>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</si>
  <si>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</si>
  <si>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</si>
  <si>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</si>
  <si>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</si>
  <si>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</si>
  <si>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</si>
  <si>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</si>
  <si>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</si>
  <si>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</si>
  <si>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</si>
  <si>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</si>
  <si>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</si>
  <si>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</si>
  <si>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</si>
  <si>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</si>
  <si>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</si>
  <si>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</si>
  <si>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</si>
  <si>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</si>
  <si>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</si>
  <si>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</si>
  <si>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</si>
  <si>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</si>
  <si>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</si>
  <si>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</si>
  <si>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</si>
  <si>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</si>
  <si>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</si>
  <si>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</si>
  <si>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</si>
  <si>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</si>
  <si>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</si>
  <si>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</si>
  <si>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</si>
  <si>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</si>
  <si>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</si>
  <si>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</si>
  <si>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</si>
  <si>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</si>
  <si>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</si>
  <si>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</si>
  <si>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</si>
  <si>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</si>
  <si>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</si>
  <si>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</si>
  <si>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</si>
  <si>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</si>
  <si>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</si>
  <si>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</si>
  <si>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</si>
  <si>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</si>
  <si>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</si>
  <si>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</si>
  <si>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</si>
  <si>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</si>
  <si>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</si>
  <si>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</si>
  <si>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</si>
  <si>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</si>
  <si>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</si>
  <si>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</si>
  <si>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</si>
  <si>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</si>
  <si>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</si>
  <si>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</si>
  <si>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</si>
  <si>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</si>
  <si>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</si>
  <si>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</si>
  <si>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</si>
  <si>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</si>
  <si>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</si>
  <si>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</si>
  <si>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</si>
  <si>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</si>
  <si>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</si>
  <si>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</si>
  <si>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</si>
  <si>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</si>
  <si>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</si>
  <si>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</si>
  <si>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</si>
  <si>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</si>
  <si>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</si>
  <si>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</si>
  <si>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</si>
  <si>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</si>
  <si>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</si>
  <si>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</si>
  <si>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</si>
  <si>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</si>
  <si>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</si>
  <si>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</si>
  <si>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</si>
  <si>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</si>
  <si>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</si>
  <si>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</si>
  <si>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</si>
  <si>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</si>
  <si>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</si>
  <si>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</si>
  <si>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</si>
  <si>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</si>
  <si>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</si>
  <si>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</si>
  <si>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</si>
  <si>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</si>
  <si>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</si>
  <si>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</si>
  <si>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</si>
  <si>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</si>
  <si>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</si>
  <si>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</si>
  <si>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</si>
  <si>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</si>
  <si>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</si>
  <si>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</si>
  <si>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</si>
  <si>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</si>
  <si>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</si>
  <si>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</si>
  <si>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</si>
  <si>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</si>
  <si>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</si>
  <si>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</si>
  <si>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</si>
  <si>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</si>
  <si>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</si>
  <si>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</si>
  <si>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</si>
  <si>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</si>
  <si>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</si>
  <si>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</si>
  <si>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</si>
  <si>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</si>
  <si>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</si>
  <si>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</si>
  <si>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</si>
  <si>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</si>
  <si>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</si>
  <si>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</si>
  <si>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</si>
  <si>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</si>
  <si>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</si>
  <si>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</si>
  <si>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</si>
  <si>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</si>
  <si>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</si>
  <si>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</si>
  <si>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</si>
  <si>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</si>
  <si>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</si>
  <si>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</si>
  <si>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</si>
  <si>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</si>
  <si>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</si>
  <si>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</si>
  <si>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</si>
  <si>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</si>
  <si>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</si>
  <si>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</si>
  <si>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</si>
  <si>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</si>
  <si>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</si>
  <si>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</si>
  <si>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</si>
  <si>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</si>
  <si>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</si>
  <si>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</si>
  <si>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</si>
  <si>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</si>
  <si>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</si>
  <si>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</si>
  <si>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</si>
  <si>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</si>
  <si>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</si>
  <si>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</si>
  <si>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</si>
  <si>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</si>
  <si>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</si>
  <si>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</si>
  <si>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</si>
  <si>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</si>
  <si>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</si>
  <si>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</si>
  <si>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</si>
  <si>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</si>
  <si>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</si>
  <si>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</si>
  <si>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</si>
  <si>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</si>
  <si>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</si>
  <si>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</si>
  <si>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</si>
  <si>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</si>
  <si>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</si>
  <si>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</si>
  <si>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</si>
  <si>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</si>
  <si>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</si>
  <si>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</si>
  <si>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</si>
  <si>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</si>
  <si>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</si>
  <si>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</si>
  <si>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</si>
  <si>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</si>
  <si>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</si>
  <si>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</si>
  <si>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</si>
  <si>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</si>
  <si>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</si>
  <si>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</si>
  <si>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</si>
  <si>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</si>
  <si>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</si>
  <si>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</si>
  <si>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</si>
  <si>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</si>
  <si>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</si>
  <si>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</si>
  <si>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</si>
  <si>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</si>
  <si>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</si>
  <si>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</si>
  <si>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</si>
  <si>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</si>
  <si>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</si>
  <si>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</si>
  <si>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</si>
  <si>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</si>
  <si>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</si>
  <si>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</si>
  <si>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</si>
  <si>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</si>
  <si>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</si>
  <si>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</si>
  <si>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</si>
  <si>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</si>
  <si>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</si>
  <si>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</si>
  <si>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</si>
  <si>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</si>
  <si>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</si>
  <si>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</si>
  <si>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</si>
  <si>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</si>
  <si>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</si>
  <si>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</si>
  <si>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</si>
  <si>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</si>
  <si>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</si>
  <si>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</si>
  <si>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</si>
  <si>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</si>
  <si>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</si>
  <si>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</si>
  <si>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</si>
  <si>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</si>
  <si>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</si>
  <si>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</si>
  <si>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</si>
  <si>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</si>
  <si>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</si>
  <si>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</si>
  <si>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</si>
  <si>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</si>
  <si>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</si>
  <si>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</si>
  <si>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</si>
  <si>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</si>
  <si>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</si>
  <si>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</si>
  <si>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</si>
  <si>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</si>
  <si>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</si>
  <si>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</si>
  <si>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</si>
  <si>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</si>
  <si>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</si>
  <si>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</si>
  <si>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</si>
  <si>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</si>
  <si>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</si>
  <si>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</si>
  <si>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</si>
  <si>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</si>
  <si>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</si>
  <si>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</si>
  <si>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</si>
  <si>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</si>
  <si>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</si>
  <si>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</si>
  <si>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</si>
  <si>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</si>
  <si>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</si>
  <si>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</si>
  <si>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</si>
  <si>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</si>
  <si>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</si>
  <si>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</si>
  <si>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</si>
  <si>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</si>
  <si>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</si>
  <si>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</si>
  <si>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</si>
  <si>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</si>
  <si>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</si>
  <si>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</si>
  <si>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</si>
  <si>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</si>
  <si>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</si>
  <si>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</si>
  <si>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</si>
  <si>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</si>
  <si>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</si>
  <si>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</si>
  <si>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</si>
  <si>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</si>
  <si>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</si>
  <si>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</si>
  <si>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</si>
  <si>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</si>
  <si>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</si>
  <si>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</si>
  <si>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</si>
  <si>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</si>
  <si>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</si>
  <si>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</si>
  <si>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</si>
  <si>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</si>
  <si>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</si>
  <si>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</si>
  <si>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</si>
  <si>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</si>
  <si>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</si>
  <si>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</si>
  <si>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</si>
  <si>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</si>
  <si>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</si>
  <si>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</si>
  <si>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</si>
  <si>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</si>
  <si>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</si>
  <si>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</si>
  <si>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</si>
  <si>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</si>
  <si>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</si>
  <si>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</si>
  <si>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</si>
  <si>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</si>
  <si>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</si>
  <si>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</si>
  <si>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</si>
  <si>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</si>
  <si>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</si>
  <si>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</si>
  <si>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</si>
  <si>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</si>
  <si>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</si>
  <si>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</si>
  <si>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</si>
  <si>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</si>
  <si>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</si>
  <si>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</si>
  <si>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</si>
  <si>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</si>
  <si>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</si>
  <si>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</si>
  <si>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</si>
  <si>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</si>
  <si>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</si>
  <si>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</si>
  <si>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</si>
  <si>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</si>
  <si>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</si>
  <si>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</si>
  <si>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</si>
  <si>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</si>
  <si>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</si>
  <si>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</si>
  <si>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</si>
  <si>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</si>
  <si>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</si>
  <si>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</si>
  <si>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</si>
  <si>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</si>
  <si>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</si>
  <si>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</si>
  <si>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</si>
  <si>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</si>
  <si>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</si>
  <si>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</si>
  <si>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</si>
  <si>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</si>
  <si>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</si>
  <si>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</si>
  <si>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</si>
  <si>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</si>
  <si>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</si>
  <si>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</si>
  <si>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</si>
  <si>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</si>
  <si>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</si>
  <si>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</si>
  <si>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</si>
  <si>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</si>
  <si>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</si>
  <si>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</si>
  <si>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</si>
  <si>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</si>
  <si>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</si>
  <si>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</si>
  <si>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</si>
  <si>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</si>
  <si>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</si>
  <si>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</si>
  <si>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</si>
  <si>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</si>
  <si>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</si>
  <si>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</si>
  <si>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</si>
  <si>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</si>
  <si>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</si>
  <si>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</si>
  <si>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</si>
  <si>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</si>
  <si>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</si>
  <si>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</si>
  <si>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</si>
  <si>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</si>
  <si>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</si>
  <si>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</si>
  <si>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</si>
  <si>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</si>
  <si>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</si>
  <si>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</si>
  <si>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</si>
  <si>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</si>
  <si>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</si>
  <si>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</si>
  <si>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</si>
  <si>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</si>
  <si>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</si>
  <si>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</si>
  <si>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</si>
  <si>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</si>
  <si>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</si>
  <si>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</si>
  <si>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</si>
  <si>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</si>
  <si>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</si>
  <si>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</si>
  <si>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</si>
  <si>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</si>
  <si>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</si>
  <si>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</si>
  <si>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</si>
  <si>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</si>
  <si>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</si>
  <si>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</si>
  <si>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</si>
  <si>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</si>
  <si>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</si>
  <si>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</si>
  <si>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</si>
  <si>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</si>
  <si>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</si>
  <si>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</si>
  <si>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</si>
  <si>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</si>
  <si>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</si>
  <si>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</si>
  <si>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</si>
  <si>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</si>
  <si>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</si>
  <si>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</si>
  <si>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</si>
  <si>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</si>
  <si>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</si>
  <si>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</si>
  <si>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</si>
  <si>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</si>
  <si>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</si>
  <si>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</si>
  <si>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</si>
  <si>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</si>
  <si>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</si>
  <si>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</si>
  <si>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</si>
  <si>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</si>
  <si>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</si>
  <si>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</si>
  <si>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</si>
  <si>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</si>
  <si>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</si>
  <si>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</si>
  <si>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</si>
  <si>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</si>
  <si>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</si>
  <si>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</si>
  <si>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</si>
  <si>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</si>
  <si>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</si>
  <si>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</si>
  <si>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</si>
  <si>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</si>
  <si>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</si>
  <si>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</si>
  <si>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</si>
  <si>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</si>
  <si>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</si>
  <si>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</si>
  <si>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</si>
  <si>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</si>
  <si>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</si>
  <si>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</si>
  <si>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</si>
  <si>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</si>
  <si>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</si>
  <si>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</si>
  <si>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</si>
  <si>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</si>
  <si>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</si>
  <si>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</si>
  <si>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</si>
  <si>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</si>
  <si>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</si>
  <si>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</si>
  <si>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</si>
  <si>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</si>
  <si>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</si>
  <si>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</si>
  <si>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</si>
  <si>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</si>
  <si>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</si>
  <si>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</si>
  <si>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</si>
  <si>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</si>
  <si>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</si>
  <si>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</si>
  <si>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</si>
  <si>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</si>
  <si>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</si>
  <si>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</si>
  <si>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</si>
  <si>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</si>
  <si>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</si>
  <si>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</si>
  <si>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</si>
  <si>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</si>
  <si>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</si>
  <si>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</si>
  <si>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</si>
  <si>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</si>
  <si>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</si>
  <si>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</si>
  <si>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</si>
  <si>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</si>
  <si>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</si>
  <si>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</si>
  <si>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</si>
  <si>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</si>
  <si>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</si>
  <si>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</si>
  <si>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</si>
  <si>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</si>
  <si>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</si>
  <si>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</si>
  <si>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</si>
  <si>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</si>
  <si>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</si>
  <si>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</si>
  <si>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</si>
  <si>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</si>
  <si>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</si>
  <si>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</si>
  <si>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</si>
  <si>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</si>
  <si>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</si>
  <si>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</si>
  <si>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</si>
  <si>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</si>
  <si>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</si>
  <si>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</si>
  <si>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</si>
  <si>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</si>
  <si>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</si>
  <si>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</si>
  <si>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</si>
  <si>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</si>
  <si>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</si>
  <si>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</si>
  <si>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</si>
  <si>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</si>
  <si>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</si>
  <si>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</si>
  <si>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</si>
  <si>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</si>
  <si>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</si>
  <si>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</si>
  <si>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</si>
  <si>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</si>
  <si>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</si>
  <si>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</si>
  <si>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</si>
  <si>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</si>
  <si>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</si>
  <si>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</si>
  <si>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</si>
  <si>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</si>
  <si>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</si>
  <si>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</si>
  <si>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</si>
  <si>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</si>
  <si>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</si>
  <si>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</si>
  <si>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</si>
  <si>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</si>
  <si>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</si>
  <si>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</si>
  <si>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</si>
  <si>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</si>
  <si>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</si>
  <si>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</si>
  <si>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</si>
  <si>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</si>
  <si>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</si>
  <si>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</si>
  <si>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</si>
  <si>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</si>
  <si>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</si>
  <si>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</si>
  <si>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</si>
  <si>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</si>
  <si>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</si>
  <si>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</si>
  <si>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</si>
  <si>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</si>
  <si>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</si>
  <si>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</si>
  <si>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</si>
  <si>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</si>
  <si>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</si>
  <si>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</si>
  <si>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</si>
  <si>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</si>
  <si>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</si>
  <si>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</si>
  <si>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</si>
  <si>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</si>
  <si>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</si>
  <si>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</si>
  <si>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</si>
  <si>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</si>
  <si>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</si>
  <si>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</si>
  <si>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</si>
  <si>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</si>
  <si>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</si>
  <si>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</si>
  <si>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</si>
  <si>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</si>
  <si>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</si>
  <si>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</si>
  <si>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</si>
  <si>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</si>
  <si>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</si>
  <si>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</si>
  <si>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</si>
  <si>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</si>
  <si>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</si>
  <si>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</si>
  <si>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</si>
  <si>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</si>
  <si>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</si>
  <si>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</si>
  <si>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</si>
  <si>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</si>
  <si>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</si>
  <si>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</si>
  <si>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</si>
  <si>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</si>
  <si>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</si>
  <si>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</si>
  <si>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</si>
  <si>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</si>
  <si>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</si>
  <si>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</si>
  <si>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</si>
  <si>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</si>
  <si>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</si>
  <si>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</si>
  <si>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</si>
  <si>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</si>
  <si>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</si>
  <si>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</si>
  <si>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</si>
  <si>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</si>
  <si>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</si>
  <si>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</si>
  <si>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</si>
  <si>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</si>
  <si>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</si>
  <si>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</si>
  <si>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</si>
  <si>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</si>
  <si>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</si>
  <si>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</si>
  <si>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</si>
  <si>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</si>
  <si>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</si>
  <si>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</si>
  <si>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</si>
  <si>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</si>
  <si>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</si>
  <si>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</si>
  <si>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</si>
  <si>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</si>
  <si>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</si>
  <si>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</si>
  <si>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</si>
  <si>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</si>
  <si>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</si>
  <si>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</si>
  <si>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</si>
  <si>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</si>
  <si>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</si>
  <si>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</si>
  <si>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</si>
  <si>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</si>
  <si>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</si>
  <si>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</si>
  <si>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</si>
  <si>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</si>
  <si>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</si>
  <si>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</si>
  <si>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</si>
  <si>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</si>
  <si>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</si>
  <si>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</si>
  <si>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</si>
  <si>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</si>
  <si>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</si>
  <si>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</si>
  <si>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</si>
  <si>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</si>
  <si>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</si>
  <si>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</si>
  <si>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</si>
  <si>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</si>
  <si>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</si>
  <si>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</si>
  <si>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</si>
  <si>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</si>
  <si>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</si>
  <si>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</si>
  <si>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</si>
  <si>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</si>
  <si>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</si>
  <si>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</si>
  <si>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</si>
  <si>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</si>
  <si>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</si>
  <si>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</si>
  <si>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</si>
  <si>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</si>
  <si>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</si>
  <si>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</si>
  <si>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</si>
  <si>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</si>
  <si>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</si>
  <si>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</si>
  <si>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</si>
  <si>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</si>
  <si>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</si>
  <si>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</si>
  <si>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</si>
  <si>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</si>
  <si>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</si>
  <si>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</si>
  <si>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</si>
  <si>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</si>
  <si>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</si>
  <si>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</si>
  <si>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</si>
  <si>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</si>
  <si>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</si>
  <si>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</si>
  <si>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</si>
  <si>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</si>
  <si>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</si>
  <si>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</si>
  <si>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</si>
  <si>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</si>
  <si>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</si>
  <si>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</si>
  <si>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</si>
  <si>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</si>
  <si>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</si>
  <si>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</si>
  <si>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</si>
  <si>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</si>
  <si>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</si>
  <si>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</si>
  <si>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</si>
  <si>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</si>
  <si>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</si>
  <si>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</si>
  <si>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</si>
  <si>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</si>
  <si>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</si>
  <si>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</si>
  <si>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</si>
  <si>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</si>
  <si>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</si>
  <si>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</si>
  <si>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</si>
  <si>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</si>
  <si>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</si>
  <si>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</si>
  <si>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</si>
  <si>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</si>
  <si>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</si>
  <si>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</si>
  <si>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</si>
  <si>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</si>
  <si>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</si>
  <si>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</si>
  <si>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</si>
  <si>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</si>
  <si>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</si>
  <si>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</si>
  <si>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</si>
  <si>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</si>
  <si>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</si>
  <si>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</si>
  <si>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</si>
  <si>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</si>
  <si>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</si>
  <si>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</si>
  <si>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</si>
  <si>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</si>
  <si>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</si>
  <si>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</si>
  <si>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</si>
  <si>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</si>
  <si>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</si>
  <si>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</si>
  <si>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</si>
  <si>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</si>
  <si>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</si>
  <si>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</si>
  <si>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</si>
  <si>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</si>
  <si>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</si>
  <si>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</si>
  <si>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</si>
  <si>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</si>
  <si>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</si>
  <si>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</si>
  <si>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</si>
  <si>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</si>
  <si>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</si>
  <si>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</si>
  <si>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</si>
  <si>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</si>
  <si>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</si>
  <si>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</si>
  <si>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</si>
  <si>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</si>
  <si>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</si>
  <si>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</si>
  <si>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</si>
  <si>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</si>
  <si>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</si>
  <si>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</si>
  <si>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</si>
  <si>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</si>
  <si>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</si>
  <si>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</si>
  <si>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</si>
  <si>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</si>
  <si>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</si>
  <si>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</si>
  <si>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</si>
  <si>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</si>
  <si>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</si>
  <si>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</si>
  <si>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</si>
  <si>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</si>
  <si>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</si>
  <si>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</si>
  <si>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</si>
  <si>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</si>
  <si>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</si>
  <si>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</si>
  <si>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</si>
  <si>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</si>
  <si>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</si>
  <si>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</si>
  <si>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</si>
  <si>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</si>
  <si>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</si>
  <si>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</si>
  <si>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</si>
  <si>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</si>
  <si>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</si>
  <si>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</si>
  <si>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</si>
  <si>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</si>
  <si>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</si>
  <si>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</si>
  <si>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</si>
  <si>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</si>
  <si>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</si>
  <si>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</si>
  <si>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</si>
  <si>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</si>
  <si>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</si>
  <si>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</si>
  <si>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</si>
  <si>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</si>
  <si>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</si>
  <si>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</si>
  <si>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</si>
  <si>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</si>
  <si>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</si>
  <si>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</si>
  <si>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</si>
  <si>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</si>
  <si>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</si>
  <si>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</si>
  <si>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</si>
  <si>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</si>
  <si>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</si>
  <si>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</si>
  <si>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</si>
  <si>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</si>
  <si>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</si>
  <si>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</si>
  <si>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</si>
  <si>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</si>
  <si>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</si>
  <si>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</si>
  <si>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</si>
  <si>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</si>
  <si>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</si>
  <si>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</si>
  <si>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</si>
  <si>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</si>
  <si>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</si>
  <si>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</si>
  <si>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</si>
  <si>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</si>
  <si>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</si>
  <si>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</si>
  <si>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</si>
  <si>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</si>
  <si>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</si>
  <si>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</si>
  <si>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</si>
  <si>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</si>
  <si>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</si>
  <si>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</si>
  <si>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</si>
  <si>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</si>
  <si>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</si>
  <si>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</si>
  <si>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</si>
  <si>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</si>
  <si>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</si>
  <si>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</si>
  <si>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</si>
  <si>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</si>
  <si>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</si>
  <si>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</si>
  <si>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</si>
  <si>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</si>
  <si>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</si>
  <si>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</si>
  <si>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</si>
  <si>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</si>
  <si>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</si>
  <si>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</si>
  <si>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</si>
  <si>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</si>
  <si>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</si>
  <si>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</si>
  <si>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</si>
  <si>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</si>
  <si>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</si>
  <si>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</si>
  <si>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</si>
  <si>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</si>
  <si>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</si>
  <si>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</si>
  <si>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</si>
  <si>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</si>
  <si>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</si>
  <si>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</si>
  <si>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</si>
  <si>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</si>
  <si>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</si>
  <si>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</si>
  <si>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</si>
  <si>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</si>
  <si>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</si>
  <si>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</si>
  <si>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</si>
  <si>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</si>
  <si>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</si>
  <si>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</si>
  <si>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</si>
  <si>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</si>
  <si>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</si>
  <si>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</si>
  <si>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</si>
  <si>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</si>
  <si>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</si>
  <si>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</si>
  <si>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</si>
  <si>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</si>
  <si>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</si>
  <si>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</si>
  <si>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</si>
  <si>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</si>
  <si>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</si>
  <si>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</si>
  <si>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</si>
  <si>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</si>
  <si>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</si>
  <si>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</si>
  <si>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</si>
  <si>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</si>
  <si>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</si>
  <si>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</si>
  <si>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</si>
  <si>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</si>
  <si>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</si>
  <si>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</si>
  <si>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</si>
  <si>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</si>
  <si>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</si>
  <si>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</si>
  <si>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</si>
  <si>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</si>
  <si>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</si>
  <si>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</si>
  <si>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</si>
  <si>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</si>
  <si>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</si>
  <si>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</si>
  <si>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</si>
  <si>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</si>
  <si>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</si>
  <si>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</si>
  <si>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</si>
  <si>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</si>
  <si>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</si>
  <si>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</si>
  <si>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</si>
  <si>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</si>
  <si>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</si>
  <si>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</si>
  <si>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</si>
  <si>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</si>
  <si>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</si>
  <si>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</si>
  <si>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</si>
  <si>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</si>
  <si>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</si>
  <si>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</si>
  <si>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</si>
  <si>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</si>
  <si>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</si>
  <si>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</si>
  <si>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</si>
  <si>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</si>
  <si>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</si>
  <si>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</si>
  <si>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</si>
  <si>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</si>
  <si>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</si>
  <si>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</si>
  <si>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</si>
  <si>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</si>
  <si>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</si>
  <si>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</si>
  <si>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</si>
  <si>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</si>
  <si>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</si>
  <si>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</si>
  <si>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</si>
  <si>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</si>
  <si>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</si>
  <si>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</si>
  <si>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</si>
  <si>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</si>
  <si>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</si>
  <si>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</si>
  <si>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</si>
  <si>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</si>
  <si>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</si>
  <si>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</si>
  <si>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</si>
  <si>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</si>
  <si>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</si>
  <si>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</si>
  <si>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</si>
  <si>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</si>
  <si>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</si>
  <si>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</si>
  <si>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</si>
  <si>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</si>
  <si>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</si>
  <si>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</si>
  <si>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</si>
  <si>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</si>
  <si>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</si>
  <si>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</si>
  <si>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</si>
  <si>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</si>
  <si>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</si>
  <si>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</si>
  <si>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</si>
  <si>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</si>
  <si>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</si>
  <si>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</si>
  <si>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</si>
  <si>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</si>
  <si>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</si>
  <si>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</si>
  <si>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</si>
  <si>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</si>
  <si>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</si>
  <si>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</si>
  <si>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</si>
  <si>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</si>
  <si>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</si>
  <si>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</si>
  <si>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</si>
  <si>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</si>
  <si>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</si>
  <si>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</si>
  <si>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</si>
  <si>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</si>
  <si>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</si>
  <si>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</si>
  <si>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</si>
  <si>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</si>
  <si>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</si>
  <si>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</si>
  <si>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</si>
  <si>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</si>
  <si>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</si>
  <si>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</si>
  <si>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</si>
  <si>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</si>
  <si>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</si>
  <si>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</si>
  <si>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</si>
  <si>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</si>
  <si>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</si>
  <si>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</si>
  <si>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</si>
  <si>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</si>
  <si>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</si>
  <si>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</si>
  <si>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</si>
  <si>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</si>
  <si>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</si>
  <si>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</si>
  <si>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</si>
  <si>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</si>
  <si>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</si>
  <si>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</si>
  <si>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</si>
  <si>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</si>
  <si>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</si>
  <si>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</si>
  <si>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</si>
  <si>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</si>
  <si>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</si>
  <si>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</si>
  <si>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</si>
  <si>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</si>
  <si>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</si>
  <si>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</si>
  <si>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</si>
  <si>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</si>
  <si>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</si>
  <si>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</si>
  <si>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</si>
  <si>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</si>
  <si>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</si>
  <si>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</si>
  <si>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</si>
  <si>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</si>
  <si>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</si>
  <si>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</si>
  <si>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</si>
  <si>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</si>
  <si>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</si>
  <si>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</si>
  <si>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</si>
  <si>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</si>
  <si>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</si>
  <si>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</si>
  <si>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</si>
  <si>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</si>
  <si>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</si>
  <si>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</si>
  <si>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</si>
  <si>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</si>
  <si>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</si>
  <si>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</si>
  <si>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</si>
  <si>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</si>
  <si>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</si>
  <si>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</si>
  <si>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</si>
  <si>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</si>
  <si>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</si>
  <si>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</si>
  <si>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</si>
  <si>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</si>
  <si>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</si>
  <si>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</si>
  <si>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</si>
  <si>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</si>
  <si>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</si>
  <si>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</si>
  <si>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</si>
  <si>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</si>
  <si>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</si>
  <si>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</si>
  <si>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</si>
  <si>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</si>
  <si>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</si>
  <si>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</si>
  <si>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</si>
  <si>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</si>
  <si>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</si>
  <si>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</si>
  <si>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</si>
  <si>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</si>
  <si>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</si>
  <si>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</si>
  <si>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</si>
  <si>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</si>
  <si>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</si>
  <si>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</si>
  <si>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</si>
  <si>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</si>
  <si>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</si>
  <si>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</si>
  <si>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</si>
  <si>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</si>
  <si>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</si>
  <si>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</si>
  <si>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</si>
  <si>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</si>
  <si>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</si>
  <si>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</si>
  <si>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</si>
  <si>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</si>
  <si>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</si>
  <si>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</si>
  <si>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</si>
  <si>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</si>
  <si>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</si>
  <si>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</si>
  <si>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</si>
  <si>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</si>
  <si>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</si>
  <si>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</si>
  <si>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</si>
  <si>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</si>
  <si>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</si>
  <si>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</si>
  <si>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</si>
  <si>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</si>
  <si>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</si>
  <si>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</si>
  <si>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</si>
  <si>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</si>
  <si>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</si>
  <si>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</si>
  <si>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</si>
  <si>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</si>
  <si>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</si>
  <si>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</si>
  <si>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</si>
  <si>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</si>
  <si>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</si>
  <si>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</si>
  <si>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</si>
  <si>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</si>
  <si>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</si>
  <si>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</si>
  <si>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</si>
  <si>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</si>
  <si>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</si>
  <si>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</si>
  <si>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</si>
  <si>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</si>
  <si>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</si>
  <si>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</si>
  <si>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</si>
  <si>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</si>
  <si>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</si>
  <si>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</si>
  <si>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</si>
  <si>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</si>
  <si>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</si>
  <si>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</si>
  <si>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</si>
  <si>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</si>
  <si>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</si>
  <si>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</si>
  <si>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</si>
  <si>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</si>
  <si>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</si>
  <si>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</si>
  <si>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</si>
  <si>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</si>
  <si>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</si>
  <si>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</si>
  <si>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</si>
  <si>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</si>
  <si>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</si>
  <si>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</si>
  <si>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</si>
  <si>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</si>
  <si>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</si>
  <si>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</si>
  <si>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</si>
  <si>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</si>
  <si>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</si>
  <si>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</si>
  <si>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</si>
  <si>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</si>
  <si>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</si>
  <si>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</si>
  <si>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</si>
  <si>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</si>
  <si>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</si>
  <si>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</si>
  <si>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</si>
  <si>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</si>
  <si>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</si>
  <si>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</si>
  <si>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</si>
  <si>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</si>
  <si>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</si>
  <si>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</si>
  <si>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</si>
  <si>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</si>
  <si>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</si>
  <si>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</si>
  <si>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</si>
  <si>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</si>
  <si>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</si>
  <si>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</si>
  <si>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</si>
  <si>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</si>
  <si>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</si>
  <si>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</si>
  <si>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</si>
  <si>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</si>
  <si>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</si>
  <si>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</si>
  <si>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</si>
  <si>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</si>
  <si>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</si>
  <si>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</si>
  <si>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</si>
  <si>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</si>
  <si>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</si>
  <si>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</si>
  <si>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</si>
  <si>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</si>
  <si>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</si>
  <si>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</si>
  <si>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</si>
  <si>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</si>
  <si>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</si>
  <si>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</si>
  <si>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</si>
  <si>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</si>
  <si>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</si>
  <si>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</si>
  <si>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</si>
  <si>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</si>
  <si>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</si>
  <si>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</si>
  <si>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</si>
  <si>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</si>
  <si>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</si>
  <si>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</si>
  <si>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</si>
  <si>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</si>
  <si>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</si>
  <si>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</si>
  <si>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</si>
  <si>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</si>
  <si>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</si>
  <si>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</si>
  <si>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</si>
  <si>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</si>
  <si>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</si>
  <si>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</si>
  <si>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</si>
  <si>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</si>
  <si>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</si>
  <si>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</si>
  <si>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</si>
  <si>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</si>
  <si>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</si>
  <si>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</si>
  <si>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</si>
  <si>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</si>
  <si>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</si>
  <si>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</si>
  <si>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</si>
  <si>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</si>
  <si>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</si>
  <si>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</si>
  <si>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</si>
  <si>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</si>
  <si>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</si>
  <si>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</si>
  <si>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</si>
  <si>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</si>
  <si>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</si>
  <si>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</si>
  <si>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</si>
  <si>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</si>
  <si>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</si>
  <si>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</si>
  <si>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</si>
  <si>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</si>
  <si>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</si>
  <si>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</si>
  <si>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</si>
  <si>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</si>
  <si>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</si>
  <si>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</si>
  <si>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</si>
  <si>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</si>
  <si>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</si>
  <si>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</si>
  <si>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</si>
  <si>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</si>
  <si>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</si>
  <si>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</si>
  <si>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</si>
  <si>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</si>
  <si>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</si>
  <si>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</si>
  <si>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</si>
  <si>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</si>
  <si>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</si>
  <si>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</si>
  <si>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</si>
  <si>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</si>
  <si>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</si>
  <si>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</si>
  <si>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</si>
  <si>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</si>
  <si>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</si>
  <si>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</si>
  <si>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</si>
  <si>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</si>
  <si>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</si>
  <si>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</si>
  <si>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</si>
  <si>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</si>
  <si>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</si>
  <si>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</si>
  <si>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</si>
  <si>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</si>
  <si>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</si>
  <si>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</si>
  <si>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</si>
  <si>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</si>
  <si>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</si>
  <si>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</si>
  <si>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</si>
  <si>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</si>
  <si>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</si>
  <si>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</si>
  <si>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</si>
  <si>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</si>
  <si>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</si>
  <si>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</si>
  <si>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</si>
  <si>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</si>
  <si>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</si>
  <si>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</si>
  <si>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</si>
  <si>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</si>
  <si>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</si>
  <si>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</si>
  <si>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</si>
  <si>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</si>
  <si>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</si>
  <si>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</si>
  <si>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</si>
  <si>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</si>
  <si>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</si>
  <si>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</si>
  <si>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</si>
  <si>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</si>
  <si>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</si>
  <si>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</si>
  <si>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</si>
  <si>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</si>
  <si>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</si>
  <si>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</si>
  <si>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</si>
  <si>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</si>
  <si>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</si>
  <si>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</si>
  <si>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</si>
  <si>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</si>
  <si>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</si>
  <si>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</si>
  <si>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</si>
  <si>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</si>
  <si>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</si>
  <si>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</si>
  <si>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</si>
  <si>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</si>
  <si>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</si>
  <si>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</si>
  <si>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</si>
  <si>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</si>
  <si>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</si>
  <si>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</si>
  <si>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</si>
  <si>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</si>
  <si>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</si>
  <si>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</si>
  <si>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</si>
  <si>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</si>
  <si>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</si>
  <si>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</si>
  <si>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</si>
  <si>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</si>
  <si>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</si>
  <si>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</si>
  <si>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</si>
  <si>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</si>
  <si>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</si>
  <si>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</si>
  <si>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</si>
  <si>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</si>
  <si>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</si>
  <si>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</si>
  <si>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</si>
  <si>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</si>
  <si>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</si>
  <si>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</si>
  <si>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</si>
  <si>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</si>
  <si>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</si>
  <si>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</si>
  <si>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</si>
  <si>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</si>
  <si>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</si>
  <si>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</si>
  <si>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</si>
  <si>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</si>
  <si>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</si>
  <si>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</si>
  <si>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</si>
  <si>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</si>
  <si>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</si>
  <si>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</si>
  <si>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</si>
  <si>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</si>
  <si>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</si>
  <si>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</si>
  <si>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</si>
  <si>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</si>
  <si>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</si>
  <si>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</si>
  <si>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</si>
  <si>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</si>
  <si>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</si>
  <si>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</si>
  <si>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</si>
  <si>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</si>
  <si>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</si>
  <si>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</si>
  <si>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</si>
  <si>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</si>
  <si>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</si>
  <si>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</si>
  <si>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</si>
  <si>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</si>
  <si>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</si>
  <si>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</si>
  <si>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</si>
  <si>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</si>
  <si>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</si>
  <si>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</si>
  <si>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</si>
  <si>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</si>
  <si>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</si>
  <si>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</si>
  <si>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</si>
  <si>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</si>
  <si>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</si>
  <si>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</si>
  <si>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</si>
  <si>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</si>
  <si>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</si>
  <si>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</si>
  <si>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</si>
  <si>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</si>
  <si>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</si>
  <si>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</si>
  <si>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</si>
  <si>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</si>
  <si>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</si>
  <si>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</si>
  <si>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</si>
  <si>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</si>
  <si>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</si>
  <si>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</si>
  <si>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</si>
  <si>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</si>
  <si>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</si>
  <si>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</si>
  <si>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</si>
  <si>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</si>
  <si>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</si>
  <si>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</si>
  <si>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</si>
  <si>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</si>
  <si>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</si>
  <si>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</si>
  <si>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</si>
  <si>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</si>
  <si>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</si>
  <si>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</si>
  <si>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</si>
  <si>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</si>
  <si>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</si>
  <si>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</si>
  <si>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</si>
  <si>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</si>
  <si>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</si>
  <si>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</si>
  <si>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</si>
  <si>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</si>
  <si>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</si>
  <si>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</si>
  <si>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</si>
  <si>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</si>
  <si>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</si>
  <si>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</si>
  <si>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</si>
  <si>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</si>
  <si>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</si>
  <si>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</si>
  <si>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</si>
  <si>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</si>
  <si>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</si>
  <si>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</si>
  <si>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</si>
  <si>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</si>
  <si>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</si>
  <si>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</si>
  <si>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</si>
  <si>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</si>
  <si>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</si>
  <si>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</si>
  <si>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</si>
  <si>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</si>
  <si>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</si>
  <si>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</si>
  <si>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</si>
  <si>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</si>
  <si>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</si>
  <si>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</si>
  <si>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</si>
  <si>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</si>
  <si>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</si>
  <si>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</si>
  <si>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</si>
  <si>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</si>
  <si>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</si>
  <si>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</si>
  <si>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</si>
  <si>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</si>
  <si>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</si>
  <si>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</si>
  <si>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</si>
  <si>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</si>
  <si>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</si>
  <si>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</si>
  <si>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</si>
  <si>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</si>
  <si>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</si>
  <si>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</si>
  <si>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</si>
  <si>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</si>
  <si>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</si>
  <si>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</si>
  <si>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</si>
  <si>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</si>
  <si>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</si>
  <si>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</si>
  <si>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</si>
  <si>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</si>
  <si>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</si>
  <si>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</si>
  <si>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</si>
  <si>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</si>
  <si>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</si>
  <si>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</si>
  <si>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</si>
  <si>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</si>
  <si>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</si>
  <si>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</si>
  <si>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</si>
  <si>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</si>
  <si>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</si>
  <si>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</si>
  <si>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</si>
  <si>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</si>
  <si>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</si>
  <si>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</si>
  <si>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</si>
  <si>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</si>
  <si>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</si>
  <si>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</si>
  <si>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</si>
  <si>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</si>
  <si>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</si>
  <si>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</si>
  <si>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</si>
  <si>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</si>
  <si>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</si>
  <si>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</si>
  <si>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</si>
  <si>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</si>
  <si>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</si>
  <si>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</si>
  <si>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</si>
  <si>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</si>
  <si>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</si>
  <si>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</si>
  <si>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</si>
  <si>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</si>
  <si>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</si>
  <si>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</si>
  <si>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</si>
  <si>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</si>
  <si>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</si>
  <si>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</si>
  <si>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</si>
  <si>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</si>
  <si>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</si>
  <si>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</si>
  <si>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</si>
  <si>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</si>
  <si>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</si>
  <si>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</si>
  <si>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</si>
  <si>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</si>
  <si>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</si>
  <si>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</si>
  <si>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</si>
  <si>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</si>
  <si>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</si>
  <si>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</si>
  <si>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</si>
  <si>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</si>
  <si>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</si>
  <si>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</si>
  <si>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</si>
  <si>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</si>
  <si>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</si>
  <si>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</si>
  <si>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</si>
  <si>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</si>
  <si>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</si>
  <si>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</si>
  <si>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</si>
  <si>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</si>
  <si>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</si>
  <si>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</si>
  <si>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</si>
  <si>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</si>
  <si>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</si>
  <si>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</si>
  <si>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</si>
  <si>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</si>
  <si>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</si>
  <si>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</si>
  <si>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</si>
  <si>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</si>
  <si>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</si>
  <si>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</si>
  <si>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</si>
  <si>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</si>
  <si>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</si>
  <si>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</si>
  <si>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</si>
  <si>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</si>
  <si>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</si>
  <si>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</si>
  <si>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</si>
  <si>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</si>
  <si>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</si>
  <si>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</si>
  <si>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</si>
  <si>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</si>
  <si>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</si>
  <si>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</si>
  <si>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</si>
  <si>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</si>
  <si>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</si>
  <si>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</si>
  <si>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</si>
  <si>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</si>
  <si>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</si>
  <si>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</si>
  <si>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</si>
  <si>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</si>
  <si>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</si>
  <si>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</si>
  <si>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</si>
  <si>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</si>
  <si>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</si>
  <si>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</si>
  <si>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</si>
  <si>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</si>
  <si>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</si>
  <si>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</si>
  <si>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</si>
  <si>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</si>
  <si>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</si>
  <si>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</si>
  <si>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</si>
  <si>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</si>
  <si>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</si>
  <si>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</si>
  <si>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</si>
  <si>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</si>
  <si>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</si>
  <si>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</si>
  <si>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</si>
  <si>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</si>
  <si>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</si>
  <si>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</si>
  <si>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</si>
  <si>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</si>
  <si>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</si>
  <si>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</si>
  <si>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</si>
  <si>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</si>
  <si>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</si>
  <si>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</si>
  <si>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</si>
  <si>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</si>
  <si>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</si>
  <si>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</si>
  <si>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</si>
  <si>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</si>
  <si>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</si>
  <si>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</si>
  <si>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</si>
  <si>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</si>
  <si>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</si>
  <si>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</si>
  <si>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</si>
  <si>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</si>
  <si>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</si>
  <si>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</si>
  <si>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</si>
  <si>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</si>
  <si>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</si>
  <si>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</si>
  <si>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</si>
  <si>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</si>
  <si>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</si>
  <si>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</si>
  <si>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</si>
  <si>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</si>
  <si>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</si>
  <si>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</si>
  <si>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</si>
  <si>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</si>
  <si>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</si>
  <si>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</si>
  <si>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</si>
  <si>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</si>
  <si>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</si>
  <si>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</si>
  <si>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</si>
  <si>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</si>
  <si>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</si>
  <si>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</si>
  <si>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</si>
  <si>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</si>
  <si>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</si>
  <si>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</si>
  <si>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</si>
  <si>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</si>
  <si>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</si>
  <si>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</si>
  <si>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</si>
  <si>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</si>
  <si>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</si>
  <si>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</si>
  <si>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</si>
  <si>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</si>
  <si>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</si>
  <si>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</si>
  <si>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</si>
  <si>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</si>
  <si>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</si>
  <si>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</si>
  <si>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</si>
  <si>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</si>
  <si>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</si>
  <si>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</si>
  <si>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</si>
  <si>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</si>
  <si>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</si>
  <si>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</si>
  <si>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</si>
  <si>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</si>
  <si>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</si>
  <si>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</si>
  <si>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</si>
  <si>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</si>
  <si>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</si>
  <si>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</si>
  <si>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</si>
  <si>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</si>
  <si>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</si>
  <si>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</si>
  <si>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</si>
  <si>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</si>
  <si>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</si>
  <si>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</si>
  <si>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</si>
  <si>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</si>
  <si>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</si>
  <si>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</si>
  <si>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</si>
  <si>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</si>
  <si>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</si>
  <si>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</si>
  <si>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</si>
  <si>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</si>
  <si>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</si>
  <si>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</si>
  <si>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</si>
  <si>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</si>
  <si>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</si>
  <si>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</si>
  <si>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</si>
  <si>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</si>
  <si>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</si>
  <si>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</si>
  <si>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</si>
  <si>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</si>
  <si>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</si>
  <si>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</si>
  <si>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</si>
  <si>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</si>
  <si>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</si>
  <si>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</si>
  <si>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</si>
  <si>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</si>
  <si>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</si>
  <si>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</si>
  <si>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</si>
  <si>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</si>
  <si>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</si>
  <si>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</si>
  <si>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</si>
  <si>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</si>
  <si>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</si>
  <si>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</si>
  <si>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</si>
  <si>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</si>
  <si>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</si>
  <si>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</si>
  <si>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</si>
  <si>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</si>
  <si>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</si>
  <si>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</si>
  <si>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</si>
  <si>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</si>
  <si>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</si>
  <si>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</si>
  <si>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</si>
  <si>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</si>
  <si>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</si>
  <si>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</si>
  <si>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</si>
  <si>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</si>
  <si>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</si>
  <si>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</si>
  <si>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</si>
  <si>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</si>
  <si>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</si>
  <si>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</si>
  <si>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</si>
  <si>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</si>
  <si>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</si>
  <si>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</si>
  <si>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</si>
  <si>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</si>
  <si>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</si>
  <si>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</si>
  <si>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</si>
  <si>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</si>
  <si>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</si>
  <si>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</si>
  <si>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</si>
  <si>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</si>
  <si>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</si>
  <si>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</si>
  <si>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</si>
  <si>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</si>
  <si>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</si>
  <si>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</si>
  <si>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</si>
  <si>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</si>
  <si>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</si>
  <si>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</si>
  <si>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</si>
  <si>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</si>
  <si>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</si>
  <si>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</si>
  <si>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</si>
  <si>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</si>
  <si>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</si>
  <si>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</si>
  <si>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</si>
  <si>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</si>
  <si>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</si>
  <si>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</si>
  <si>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</si>
  <si>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</si>
  <si>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</si>
  <si>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</si>
  <si>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</si>
  <si>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</si>
  <si>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</si>
  <si>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</si>
  <si>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</si>
  <si>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</si>
  <si>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</si>
  <si>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</si>
  <si>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</si>
  <si>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</si>
  <si>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</si>
  <si>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</si>
  <si>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</si>
  <si>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</si>
  <si>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</si>
  <si>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</si>
  <si>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</si>
  <si>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</si>
  <si>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</si>
  <si>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</si>
  <si>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</si>
  <si>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</si>
  <si>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</si>
  <si>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</si>
  <si>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</si>
  <si>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</si>
  <si>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</si>
  <si>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</si>
  <si>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</si>
  <si>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</si>
  <si>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</si>
  <si>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</si>
  <si>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</si>
  <si>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</si>
  <si>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</si>
  <si>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</si>
  <si>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</si>
  <si>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</si>
  <si>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</si>
  <si>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</si>
  <si>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</si>
  <si>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</si>
  <si>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</si>
  <si>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</si>
  <si>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</si>
  <si>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</si>
  <si>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</si>
  <si>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</si>
  <si>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</si>
  <si>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</si>
  <si>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</si>
  <si>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</si>
  <si>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</si>
  <si>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</si>
  <si>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</si>
  <si>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</si>
  <si>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</si>
  <si>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</si>
  <si>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</si>
  <si>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</si>
  <si>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</si>
  <si>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</si>
  <si>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</si>
  <si>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</si>
  <si>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</si>
  <si>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</si>
  <si>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</si>
  <si>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</si>
  <si>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</si>
  <si>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</si>
  <si>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</si>
  <si>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</si>
  <si>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</si>
  <si>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</si>
  <si>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</si>
  <si>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</si>
  <si>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</si>
  <si>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</si>
  <si>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</si>
  <si>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</si>
  <si>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</si>
  <si>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</si>
  <si>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</si>
  <si>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</si>
  <si>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</si>
  <si>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</si>
  <si>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</si>
  <si>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</si>
  <si>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</si>
  <si>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</si>
  <si>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</si>
  <si>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</si>
  <si>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</si>
  <si>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</si>
  <si>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</si>
  <si>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</si>
  <si>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</si>
  <si>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</si>
  <si>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</si>
  <si>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</si>
  <si>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</si>
  <si>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</si>
  <si>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</si>
  <si>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</si>
  <si>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</si>
  <si>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</si>
  <si>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</si>
  <si>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</si>
  <si>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</si>
  <si>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</si>
  <si>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</si>
  <si>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</si>
  <si>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</si>
  <si>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</si>
  <si>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</si>
  <si>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</si>
  <si>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</si>
  <si>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</si>
  <si>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</si>
  <si>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</si>
  <si>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</si>
  <si>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</si>
  <si>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</si>
  <si>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</si>
  <si>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</si>
  <si>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</si>
  <si>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</si>
  <si>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</si>
  <si>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</si>
  <si>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</si>
  <si>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</si>
  <si>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</si>
  <si>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</si>
  <si>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</si>
  <si>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</si>
  <si>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</si>
  <si>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</si>
  <si>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</si>
  <si>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</si>
  <si>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</si>
  <si>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</si>
  <si>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</si>
  <si>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</si>
  <si>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</si>
  <si>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</si>
  <si>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</si>
  <si>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</si>
  <si>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</si>
  <si>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</si>
  <si>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</si>
  <si>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</si>
  <si>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</si>
  <si>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</si>
  <si>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</si>
  <si>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</si>
  <si>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</si>
  <si>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</si>
  <si>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</si>
  <si>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</si>
  <si>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</si>
  <si>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</si>
  <si>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</si>
  <si>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</si>
  <si>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</si>
  <si>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</si>
  <si>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</si>
  <si>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</si>
  <si>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</si>
  <si>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</si>
  <si>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</si>
  <si>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</si>
  <si>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</si>
  <si>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</si>
  <si>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</si>
  <si>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</si>
  <si>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</si>
  <si>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</si>
  <si>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</si>
  <si>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</si>
  <si>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</si>
  <si>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</si>
  <si>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</si>
  <si>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</si>
  <si>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</si>
  <si>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</si>
  <si>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</si>
  <si>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</si>
  <si>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</si>
  <si>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</si>
  <si>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</si>
  <si>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</si>
  <si>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</si>
  <si>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</si>
  <si>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</si>
  <si>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</si>
  <si>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</si>
  <si>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</si>
  <si>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</si>
  <si>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</si>
  <si>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</si>
  <si>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</si>
  <si>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</si>
  <si>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</si>
  <si>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</si>
  <si>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</si>
  <si>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</si>
  <si>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</si>
  <si>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</si>
  <si>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</si>
  <si>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</si>
  <si>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</si>
  <si>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</si>
  <si>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</si>
  <si>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</si>
  <si>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</si>
  <si>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</si>
  <si>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</si>
  <si>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</si>
  <si>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</si>
  <si>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</si>
  <si>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</si>
  <si>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</si>
  <si>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</si>
  <si>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</si>
  <si>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</si>
  <si>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</si>
  <si>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</si>
  <si>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</si>
  <si>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</si>
  <si>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</si>
  <si>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</si>
  <si>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</si>
  <si>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</si>
  <si>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</si>
  <si>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</si>
  <si>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</si>
  <si>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</si>
  <si>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</si>
  <si>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</si>
  <si>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</si>
  <si>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</si>
  <si>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</si>
  <si>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</si>
  <si>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</si>
  <si>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</si>
  <si>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</si>
  <si>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</si>
  <si>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</si>
  <si>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</si>
  <si>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</si>
  <si>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</si>
  <si>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</si>
  <si>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</si>
  <si>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</si>
  <si>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</si>
  <si>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</si>
  <si>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</si>
  <si>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</si>
  <si>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</si>
  <si>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</si>
  <si>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</si>
  <si>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</si>
  <si>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</si>
  <si>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</si>
  <si>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</si>
  <si>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</si>
  <si>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</si>
  <si>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</si>
  <si>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</si>
  <si>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</si>
  <si>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</si>
  <si>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</si>
  <si>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</si>
  <si>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</si>
  <si>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</si>
  <si>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</si>
  <si>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</si>
  <si>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</si>
  <si>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</si>
  <si>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</si>
  <si>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</si>
  <si>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</si>
  <si>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</si>
  <si>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</si>
  <si>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</si>
  <si>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</si>
  <si>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</si>
  <si>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</si>
  <si>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</si>
  <si>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</si>
  <si>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</si>
  <si>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</si>
  <si>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</si>
  <si>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</si>
  <si>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</si>
  <si>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</si>
  <si>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</si>
  <si>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</si>
  <si>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</si>
  <si>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</si>
  <si>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</si>
  <si>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</si>
  <si>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</si>
  <si>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</si>
  <si>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</si>
  <si>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</si>
  <si>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</si>
  <si>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</si>
  <si>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</si>
  <si>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</si>
  <si>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</si>
  <si>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</si>
  <si>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</si>
  <si>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</si>
  <si>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</si>
  <si>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</si>
  <si>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</si>
  <si>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</si>
  <si>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</si>
  <si>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</si>
  <si>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</si>
  <si>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</si>
  <si>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</si>
  <si>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</si>
  <si>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</si>
  <si>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</si>
  <si>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</si>
  <si>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</si>
  <si>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</si>
  <si>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</si>
  <si>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</si>
  <si>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</si>
  <si>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</si>
  <si>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</si>
  <si>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</si>
  <si>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</si>
  <si>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</si>
  <si>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</si>
  <si>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</si>
  <si>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</si>
  <si>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</si>
  <si>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</si>
  <si>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</si>
  <si>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</si>
  <si>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</si>
  <si>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</si>
  <si>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</si>
  <si>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</si>
  <si>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</si>
  <si>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</si>
  <si>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</si>
  <si>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</si>
  <si>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</si>
  <si>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</si>
  <si>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</si>
  <si>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</si>
  <si>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</si>
  <si>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</si>
  <si>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</si>
  <si>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</si>
  <si>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</si>
  <si>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</si>
  <si>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</si>
  <si>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</si>
  <si>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</si>
  <si>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</si>
  <si>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</si>
  <si>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</si>
  <si>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</si>
  <si>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</si>
  <si>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</si>
  <si>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</si>
  <si>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</si>
  <si>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</si>
  <si>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</si>
  <si>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</si>
  <si>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</si>
  <si>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</si>
  <si>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</si>
  <si>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</si>
  <si>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</si>
  <si>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</si>
  <si>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</si>
  <si>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</si>
  <si>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</si>
  <si>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</si>
  <si>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</si>
  <si>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</si>
  <si>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</si>
  <si>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</si>
  <si>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</si>
  <si>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</si>
  <si>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</si>
  <si>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</si>
  <si>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</si>
  <si>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</si>
  <si>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</si>
  <si>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</si>
  <si>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</si>
  <si>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</si>
  <si>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</si>
  <si>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</si>
  <si>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</si>
  <si>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</si>
  <si>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</si>
  <si>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</si>
  <si>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</si>
  <si>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</si>
  <si>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</si>
  <si>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</si>
  <si>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</si>
  <si>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</si>
  <si>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</si>
  <si>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</si>
  <si>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</si>
  <si>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</si>
  <si>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</si>
  <si>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</si>
  <si>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</si>
  <si>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</si>
  <si>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</si>
  <si>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</si>
  <si>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</si>
  <si>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</si>
  <si>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</si>
  <si>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</si>
  <si>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</si>
  <si>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</si>
  <si>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</si>
  <si>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</si>
  <si>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</si>
  <si>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</si>
  <si>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</si>
  <si>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</si>
  <si>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</si>
  <si>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</si>
  <si>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</si>
  <si>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</si>
  <si>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</si>
  <si>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</si>
  <si>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</si>
  <si>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</si>
  <si>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</si>
  <si>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</si>
  <si>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</si>
  <si>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</si>
  <si>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</si>
  <si>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</si>
  <si>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</si>
  <si>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</si>
  <si>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</si>
  <si>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</si>
  <si>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</si>
  <si>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</si>
  <si>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</si>
  <si>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</si>
  <si>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</si>
  <si>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</si>
  <si>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</si>
  <si>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</si>
  <si>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</si>
  <si>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</si>
  <si>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</si>
  <si>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</si>
  <si>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</si>
  <si>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</si>
  <si>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</si>
  <si>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</si>
  <si>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</si>
  <si>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</si>
  <si>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</si>
  <si>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</si>
  <si>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</si>
  <si>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</si>
  <si>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</si>
  <si>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</si>
  <si>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</si>
  <si>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</si>
  <si>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</si>
  <si>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</si>
  <si>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</si>
  <si>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</si>
  <si>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</si>
  <si>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</si>
  <si>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</si>
  <si>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</si>
  <si>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</si>
  <si>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</si>
  <si>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</si>
  <si>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</si>
  <si>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</si>
  <si>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</si>
  <si>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</si>
  <si>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</si>
  <si>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</si>
  <si>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</si>
  <si>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</si>
  <si>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</si>
  <si>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</si>
  <si>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</si>
  <si>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</si>
  <si>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</si>
  <si>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</si>
  <si>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</si>
  <si>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</si>
  <si>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</si>
  <si>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</si>
  <si>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</si>
  <si>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</si>
  <si>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</si>
  <si>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</si>
  <si>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</si>
  <si>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</si>
  <si>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</si>
  <si>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</si>
  <si>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</si>
  <si>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</si>
  <si>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</si>
  <si>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</si>
  <si>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</si>
  <si>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</si>
  <si>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</si>
  <si>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</si>
  <si>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</si>
  <si>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</si>
  <si>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</si>
  <si>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</si>
  <si>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</si>
  <si>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</si>
  <si>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</si>
  <si>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</si>
  <si>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</si>
  <si>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</si>
  <si>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</si>
  <si>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</si>
  <si>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</si>
  <si>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</si>
  <si>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</si>
  <si>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</si>
  <si>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</si>
  <si>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</si>
  <si>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</si>
  <si>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</si>
  <si>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</si>
  <si>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</si>
  <si>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</si>
  <si>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</si>
  <si>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</si>
  <si>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</si>
  <si>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</si>
  <si>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</si>
  <si>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</si>
  <si>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</si>
  <si>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</si>
  <si>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</si>
  <si>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</si>
  <si>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</si>
  <si>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</si>
  <si>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</si>
  <si>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</si>
  <si>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</si>
  <si>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</si>
  <si>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</si>
  <si>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</si>
  <si>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</si>
  <si>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</si>
  <si>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</si>
  <si>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</si>
  <si>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</si>
  <si>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</si>
  <si>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</si>
  <si>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</si>
  <si>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</si>
  <si>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</si>
  <si>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</si>
  <si>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</si>
  <si>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</si>
  <si>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</si>
  <si>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</si>
  <si>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</si>
  <si>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</si>
  <si>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</si>
  <si>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</si>
  <si>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</si>
  <si>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</si>
  <si>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</si>
  <si>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</si>
  <si>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</si>
  <si>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</si>
  <si>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</si>
  <si>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</si>
  <si>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</si>
  <si>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</si>
  <si>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</si>
  <si>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</si>
  <si>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</si>
  <si>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</si>
  <si>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</si>
  <si>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</si>
  <si>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</si>
  <si>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</si>
  <si>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</si>
  <si>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</si>
  <si>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</si>
  <si>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</si>
  <si>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</si>
  <si>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</si>
  <si>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</si>
  <si>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</si>
  <si>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</si>
  <si>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</si>
  <si>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</si>
  <si>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</si>
  <si>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</si>
  <si>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</si>
  <si>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</si>
  <si>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</si>
  <si>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</si>
  <si>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</si>
  <si>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</si>
  <si>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</si>
  <si>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</si>
  <si>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</si>
  <si>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</si>
  <si>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</si>
  <si>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</si>
  <si>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</si>
  <si>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</si>
  <si>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</si>
  <si>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</si>
  <si>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</si>
  <si>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</si>
  <si>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</si>
  <si>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</si>
  <si>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</si>
  <si>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</si>
  <si>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</si>
  <si>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</si>
  <si>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</si>
  <si>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</si>
  <si>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</si>
  <si>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</si>
  <si>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</si>
  <si>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</si>
  <si>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</si>
  <si>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</si>
  <si>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</si>
  <si>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</si>
  <si>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</si>
  <si>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</si>
  <si>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</si>
  <si>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</si>
  <si>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</si>
  <si>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</si>
  <si>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</si>
  <si>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</si>
  <si>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</si>
  <si>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</si>
  <si>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</si>
  <si>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</si>
  <si>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</si>
  <si>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</si>
  <si>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</si>
  <si>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</si>
  <si>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</si>
  <si>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</si>
  <si>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</si>
  <si>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</si>
  <si>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</si>
  <si>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</si>
  <si>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</si>
  <si>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</si>
  <si>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</si>
  <si>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</si>
  <si>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</si>
  <si>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</si>
  <si>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</si>
  <si>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</si>
  <si>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</si>
  <si>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</si>
  <si>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</si>
  <si>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</si>
  <si>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</si>
  <si>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</si>
  <si>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</si>
  <si>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</si>
  <si>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</si>
  <si>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</si>
  <si>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</si>
  <si>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</si>
  <si>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</si>
  <si>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</si>
  <si>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</si>
  <si>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</si>
  <si>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</si>
  <si>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</si>
  <si>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</si>
  <si>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</si>
  <si>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</si>
  <si>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</si>
  <si>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</si>
  <si>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</si>
  <si>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</si>
  <si>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</si>
  <si>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</si>
  <si>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</si>
  <si>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</si>
  <si>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</si>
  <si>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</si>
  <si>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</si>
  <si>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</si>
  <si>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</si>
  <si>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</si>
  <si>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</si>
  <si>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</si>
  <si>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</si>
  <si>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</si>
  <si>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</si>
  <si>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</si>
  <si>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</si>
  <si>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</si>
  <si>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</si>
  <si>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</si>
  <si>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</si>
  <si>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</si>
  <si>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</si>
  <si>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</si>
  <si>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</si>
  <si>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</si>
  <si>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</si>
  <si>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</si>
  <si>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</si>
  <si>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</si>
  <si>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</si>
  <si>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</si>
  <si>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</si>
  <si>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</si>
  <si>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</si>
  <si>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</si>
  <si>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</si>
  <si>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</si>
  <si>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</si>
  <si>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</si>
  <si>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</si>
  <si>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</si>
  <si>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</si>
  <si>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</si>
  <si>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</si>
  <si>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</si>
  <si>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</si>
  <si>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</si>
  <si>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</si>
  <si>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</si>
  <si>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</si>
  <si>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</si>
  <si>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</si>
  <si>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</si>
  <si>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</si>
  <si>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</si>
  <si>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</si>
  <si>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</si>
  <si>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</si>
  <si>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</si>
  <si>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</si>
  <si>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</si>
  <si>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</si>
  <si>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</si>
  <si>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</si>
  <si>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</si>
  <si>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</si>
  <si>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</si>
  <si>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</si>
  <si>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</si>
  <si>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</si>
  <si>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</si>
  <si>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</si>
  <si>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</si>
  <si>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</si>
  <si>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</si>
  <si>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</si>
  <si>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</si>
  <si>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</si>
  <si>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</si>
  <si>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</si>
  <si>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</si>
  <si>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</si>
  <si>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</si>
  <si>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</si>
  <si>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</si>
  <si>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</si>
  <si>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</si>
  <si>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</si>
  <si>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</si>
  <si>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</si>
  <si>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</si>
  <si>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</si>
  <si>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</si>
  <si>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</si>
  <si>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</si>
  <si>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</si>
  <si>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</si>
  <si>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</si>
  <si>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</si>
  <si>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</si>
  <si>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</si>
  <si>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</si>
  <si>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</si>
  <si>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</si>
  <si>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</si>
  <si>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</si>
  <si>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</si>
  <si>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</si>
  <si>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</si>
  <si>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</si>
  <si>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</si>
  <si>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</si>
  <si>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</si>
  <si>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</si>
  <si>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</si>
  <si>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</si>
  <si>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</si>
  <si>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</si>
  <si>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</si>
  <si>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</si>
  <si>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</si>
  <si>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</si>
  <si>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</si>
  <si>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</si>
  <si>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</si>
  <si>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</si>
  <si>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</si>
  <si>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</si>
  <si>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</si>
  <si>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</si>
  <si>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</si>
  <si>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</si>
  <si>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</si>
  <si>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</si>
  <si>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</si>
  <si>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</si>
  <si>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</si>
  <si>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</si>
  <si>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</si>
  <si>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</si>
  <si>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</si>
  <si>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</si>
  <si>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</si>
  <si>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</si>
  <si>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</si>
  <si>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</si>
  <si>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</si>
  <si>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</si>
  <si>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</si>
  <si>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</si>
  <si>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</si>
  <si>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</si>
  <si>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</si>
  <si>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</si>
  <si>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</si>
  <si>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</si>
  <si>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</si>
  <si>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</si>
  <si>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</si>
  <si>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</si>
  <si>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</si>
  <si>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</si>
  <si>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</si>
  <si>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</si>
  <si>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</si>
  <si>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</si>
  <si>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</si>
  <si>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</si>
  <si>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</si>
  <si>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</si>
  <si>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</si>
  <si>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</si>
  <si>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</si>
  <si>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</si>
  <si>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</si>
  <si>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</si>
  <si>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</si>
  <si>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</si>
  <si>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</si>
  <si>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</si>
  <si>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</si>
  <si>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</si>
  <si>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</si>
  <si>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</si>
  <si>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</si>
  <si>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</si>
  <si>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</si>
  <si>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</si>
  <si>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</si>
  <si>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</si>
  <si>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</si>
  <si>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</si>
  <si>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</si>
  <si>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</si>
  <si>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</si>
  <si>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</si>
  <si>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</si>
  <si>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</si>
  <si>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</si>
  <si>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</si>
  <si>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</si>
  <si>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</si>
  <si>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</si>
  <si>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</si>
  <si>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</si>
  <si>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</si>
  <si>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</si>
  <si>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</si>
  <si>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</si>
  <si>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</si>
  <si>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</si>
  <si>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</si>
  <si>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</si>
  <si>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</si>
  <si>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</si>
  <si>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</si>
  <si>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</si>
  <si>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</si>
  <si>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</si>
  <si>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</si>
  <si>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</si>
  <si>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</si>
  <si>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</si>
  <si>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</si>
  <si>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</si>
  <si>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</si>
  <si>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</si>
  <si>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</si>
  <si>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</si>
  <si>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</si>
  <si>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</si>
  <si>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</si>
  <si>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</si>
  <si>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</si>
  <si>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</si>
  <si>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</si>
  <si>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</si>
  <si>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</si>
  <si>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</si>
  <si>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</si>
  <si>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</si>
  <si>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</si>
  <si>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</si>
  <si>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</si>
  <si>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</si>
  <si>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</si>
  <si>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</si>
  <si>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</si>
  <si>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</si>
  <si>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</si>
  <si>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</si>
  <si>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</si>
  <si>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</si>
  <si>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</si>
  <si>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</si>
  <si>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</si>
  <si>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</si>
  <si>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</si>
  <si>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</si>
  <si>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</si>
  <si>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</si>
  <si>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</si>
  <si>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</si>
  <si>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</si>
  <si>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</si>
  <si>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</si>
  <si>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</si>
  <si>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</si>
  <si>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</si>
  <si>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</si>
  <si>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</si>
  <si>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</si>
  <si>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</si>
  <si>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</si>
  <si>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</si>
  <si>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</si>
  <si>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</si>
  <si>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</si>
  <si>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</si>
  <si>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</si>
  <si>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</si>
  <si>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</si>
  <si>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</si>
  <si>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</si>
  <si>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</si>
  <si>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</si>
  <si>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</si>
  <si>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</si>
  <si>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</si>
  <si>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</si>
  <si>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</si>
  <si>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</si>
  <si>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</si>
  <si>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</si>
  <si>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</si>
  <si>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</si>
  <si>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</si>
  <si>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</si>
  <si>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</si>
  <si>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</si>
  <si>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</si>
  <si>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</si>
  <si>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</si>
  <si>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</si>
  <si>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</si>
  <si>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</si>
  <si>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</si>
  <si>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</si>
  <si>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</si>
  <si>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</si>
  <si>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</si>
  <si>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</si>
  <si>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</si>
  <si>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</si>
  <si>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</si>
  <si>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</si>
  <si>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</si>
  <si>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</si>
  <si>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</si>
  <si>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</si>
  <si>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</si>
  <si>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</si>
  <si>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</si>
  <si>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</si>
  <si>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</si>
  <si>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</si>
  <si>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</si>
  <si>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</si>
  <si>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</si>
  <si>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</si>
  <si>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</si>
  <si>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</si>
  <si>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</si>
  <si>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</si>
  <si>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</si>
  <si>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</si>
  <si>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</si>
  <si>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</si>
  <si>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</si>
  <si>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</si>
  <si>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</si>
  <si>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</si>
  <si>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</si>
  <si>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</si>
  <si>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</si>
  <si>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</si>
  <si>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</si>
  <si>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</si>
  <si>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</si>
  <si>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</si>
  <si>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</si>
  <si>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</si>
  <si>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</si>
  <si>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</si>
  <si>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</si>
  <si>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</si>
  <si>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</si>
  <si>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</si>
  <si>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</si>
  <si>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</si>
  <si>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</si>
  <si>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</si>
  <si>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</si>
  <si>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</si>
  <si>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</si>
  <si>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</si>
  <si>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</si>
  <si>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</si>
  <si>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</si>
  <si>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</si>
  <si>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</si>
  <si>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</si>
  <si>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</si>
  <si>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</si>
  <si>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</si>
  <si>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</si>
  <si>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</si>
  <si>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</si>
  <si>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</si>
  <si>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</si>
  <si>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</si>
  <si>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</si>
  <si>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</si>
  <si>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</si>
  <si>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</si>
  <si>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</si>
  <si>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</si>
  <si>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</si>
  <si>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</si>
  <si>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</si>
  <si>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</si>
  <si>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</si>
  <si>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</si>
  <si>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</si>
  <si>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</si>
  <si>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</si>
  <si>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</si>
  <si>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</si>
  <si>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</si>
  <si>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</si>
  <si>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</si>
  <si>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</si>
  <si>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</si>
  <si>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</si>
  <si>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</si>
  <si>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</si>
  <si>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</si>
  <si>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</si>
  <si>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</si>
  <si>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</si>
  <si>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</si>
  <si>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</si>
  <si>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</si>
  <si>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</si>
  <si>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</si>
  <si>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</si>
  <si>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</si>
  <si>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</si>
  <si>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</si>
  <si>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</si>
  <si>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</si>
  <si>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</si>
  <si>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</si>
  <si>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</si>
  <si>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</si>
  <si>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</si>
  <si>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</si>
  <si>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</si>
  <si>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</si>
  <si>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</si>
  <si>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</si>
  <si>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</si>
  <si>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</si>
  <si>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</si>
  <si>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</si>
  <si>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</si>
  <si>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</si>
  <si>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</si>
  <si>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</si>
  <si>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</si>
  <si>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</si>
  <si>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</si>
  <si>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</si>
  <si>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</si>
  <si>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</si>
  <si>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</si>
  <si>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</si>
  <si>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</si>
  <si>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</si>
  <si>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</si>
  <si>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</si>
  <si>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</si>
  <si>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</si>
  <si>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</si>
  <si>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</si>
  <si>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</si>
  <si>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</si>
  <si>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</si>
  <si>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</si>
  <si>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</si>
  <si>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</si>
  <si>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</si>
  <si>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</si>
  <si>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</si>
  <si>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</si>
  <si>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</si>
  <si>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</si>
  <si>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</si>
  <si>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</si>
  <si>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</si>
  <si>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</si>
  <si>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</si>
  <si>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</si>
  <si>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</si>
  <si>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</si>
  <si>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</si>
  <si>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</si>
  <si>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</si>
  <si>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</si>
  <si>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</si>
  <si>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</si>
  <si>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</si>
  <si>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</si>
  <si>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</si>
  <si>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</si>
  <si>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</si>
  <si>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</si>
  <si>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</si>
  <si>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</si>
  <si>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</si>
  <si>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</si>
  <si>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</si>
  <si>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</si>
  <si>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</si>
  <si>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</si>
  <si>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</si>
  <si>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</si>
  <si>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</si>
  <si>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</si>
  <si>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</si>
  <si>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</si>
  <si>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</si>
  <si>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</si>
  <si>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</si>
  <si>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</si>
  <si>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</si>
  <si>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</si>
  <si>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</si>
  <si>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</si>
  <si>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</si>
  <si>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</si>
  <si>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</si>
  <si>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</si>
  <si>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</si>
  <si>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</si>
  <si>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</si>
  <si>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</si>
  <si>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</si>
  <si>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</si>
  <si>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</si>
  <si>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</si>
  <si>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</si>
  <si>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</si>
  <si>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</si>
  <si>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</si>
  <si>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</si>
  <si>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</si>
  <si>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</si>
  <si>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</si>
  <si>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</si>
  <si>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</si>
  <si>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</si>
  <si>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</si>
  <si>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</si>
  <si>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</si>
  <si>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</si>
  <si>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</si>
  <si>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</si>
  <si>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</si>
  <si>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</si>
  <si>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</si>
  <si>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</si>
  <si>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</si>
  <si>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</si>
  <si>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</si>
  <si>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</si>
  <si>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</si>
  <si>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</si>
  <si>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</si>
  <si>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</si>
  <si>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</si>
  <si>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</si>
  <si>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</si>
  <si>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</si>
  <si>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</si>
  <si>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</si>
  <si>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</si>
  <si>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</si>
  <si>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</si>
  <si>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</si>
  <si>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</si>
  <si>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</si>
  <si>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</si>
  <si>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</si>
  <si>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</si>
  <si>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</si>
  <si>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</si>
  <si>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</si>
  <si>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</si>
  <si>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</si>
  <si>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</si>
  <si>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</si>
  <si>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</si>
  <si>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</si>
  <si>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</si>
  <si>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</si>
  <si>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</si>
  <si>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</si>
  <si>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</si>
  <si>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</si>
  <si>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</si>
  <si>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</si>
  <si>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</si>
  <si>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</si>
  <si>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</si>
  <si>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</si>
  <si>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</si>
  <si>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</si>
  <si>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</si>
  <si>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</si>
  <si>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</si>
  <si>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</si>
  <si>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</si>
  <si>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</si>
  <si>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</si>
  <si>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</si>
  <si>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</si>
  <si>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</si>
  <si>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</si>
  <si>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</si>
  <si>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</si>
  <si>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</si>
  <si>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</si>
  <si>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</si>
  <si>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</si>
  <si>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</si>
  <si>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</si>
  <si>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</si>
  <si>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</si>
  <si>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</si>
  <si>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</si>
  <si>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</si>
  <si>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</si>
  <si>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</si>
  <si>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</si>
  <si>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</si>
  <si>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</si>
  <si>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</si>
  <si>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</si>
  <si>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</si>
  <si>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</si>
  <si>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</si>
  <si>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</si>
  <si>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</si>
  <si>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</si>
  <si>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</si>
  <si>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</si>
  <si>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</si>
  <si>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</si>
  <si>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</si>
  <si>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</si>
  <si>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</si>
  <si>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</si>
  <si>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</si>
  <si>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</si>
  <si>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</si>
  <si>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</si>
  <si>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</si>
  <si>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</si>
  <si>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</si>
  <si>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</si>
  <si>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</si>
  <si>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</si>
  <si>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</si>
  <si>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</si>
  <si>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</si>
  <si>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</si>
  <si>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</si>
  <si>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</si>
  <si>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</si>
  <si>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</si>
  <si>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</si>
  <si>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</si>
  <si>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</si>
  <si>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</si>
  <si>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</si>
  <si>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</si>
  <si>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</si>
  <si>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</si>
  <si>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</si>
  <si>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</si>
  <si>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</si>
  <si>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</si>
  <si>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</si>
  <si>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</si>
  <si>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</si>
  <si>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</si>
  <si>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</si>
  <si>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</si>
  <si>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</si>
  <si>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</si>
  <si>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</si>
  <si>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</si>
  <si>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</si>
  <si>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</si>
  <si>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</si>
  <si>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</si>
  <si>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</si>
  <si>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</si>
  <si>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</si>
  <si>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</si>
  <si>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</si>
  <si>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</si>
  <si>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</si>
  <si>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</si>
  <si>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</si>
  <si>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</si>
  <si>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</si>
  <si>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</si>
  <si>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</si>
  <si>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</si>
  <si>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</si>
  <si>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</si>
  <si>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</si>
  <si>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</si>
  <si>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</si>
  <si>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</si>
  <si>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</si>
  <si>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</si>
  <si>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</si>
  <si>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</si>
  <si>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</si>
  <si>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</si>
  <si>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</si>
  <si>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</si>
  <si>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</si>
  <si>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</si>
  <si>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</si>
  <si>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</si>
  <si>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</si>
  <si>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</si>
  <si>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</si>
  <si>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</si>
  <si>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</si>
  <si>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</si>
  <si>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</si>
  <si>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</si>
  <si>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</si>
  <si>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</si>
  <si>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</si>
  <si>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</si>
  <si>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</si>
  <si>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</si>
  <si>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</si>
  <si>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</si>
  <si>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</si>
  <si>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</si>
  <si>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</si>
  <si>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</si>
  <si>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</si>
  <si>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</si>
  <si>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</si>
  <si>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</si>
  <si>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</si>
  <si>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</si>
  <si>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</si>
  <si>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</si>
  <si>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</si>
  <si>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</si>
  <si>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</si>
  <si>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</si>
  <si>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</si>
  <si>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</si>
  <si>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</si>
  <si>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</si>
  <si>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</si>
  <si>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</si>
  <si>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</si>
  <si>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</si>
  <si>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</si>
  <si>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</si>
  <si>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</si>
  <si>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</si>
  <si>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</si>
  <si>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</si>
  <si>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</si>
  <si>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</si>
  <si>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</si>
  <si>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</si>
  <si>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</si>
  <si>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</si>
  <si>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</si>
  <si>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</si>
  <si>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</si>
  <si>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</si>
  <si>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</si>
  <si>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</si>
  <si>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</si>
  <si>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</si>
  <si>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</si>
  <si>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</si>
  <si>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</si>
  <si>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</si>
  <si>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</si>
  <si>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</si>
  <si>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</si>
  <si>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</si>
  <si>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</si>
  <si>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</si>
  <si>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</si>
  <si>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</si>
  <si>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</si>
  <si>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</si>
  <si>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</si>
  <si>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</si>
  <si>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</si>
  <si>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</si>
  <si>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</si>
  <si>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</si>
  <si>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</si>
  <si>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</si>
  <si>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</si>
  <si>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</si>
  <si>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</si>
  <si>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</si>
  <si>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</si>
  <si>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</si>
  <si>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</si>
  <si>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</si>
  <si>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</si>
  <si>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</si>
  <si>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</si>
  <si>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</si>
  <si>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</si>
  <si>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</si>
  <si>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</si>
  <si>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</si>
  <si>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</si>
  <si>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</si>
  <si>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</si>
  <si>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</si>
  <si>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</si>
  <si>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</si>
  <si>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</si>
  <si>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</si>
  <si>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</si>
  <si>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</si>
  <si>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</si>
  <si>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</si>
  <si>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</si>
  <si>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</si>
  <si>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</si>
  <si>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</si>
  <si>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</si>
  <si>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</si>
  <si>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</si>
  <si>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</si>
  <si>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</si>
  <si>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</si>
  <si>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</si>
  <si>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</si>
  <si>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</si>
  <si>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</si>
  <si>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</si>
  <si>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</si>
  <si>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</si>
  <si>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</si>
  <si>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</si>
  <si>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</si>
  <si>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</si>
  <si>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</si>
  <si>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</si>
  <si>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</si>
  <si>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</si>
  <si>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</si>
  <si>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</si>
  <si>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</si>
  <si>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</si>
  <si>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</si>
  <si>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</si>
  <si>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</si>
  <si>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</si>
  <si>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</si>
  <si>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</si>
  <si>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</si>
  <si>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</si>
  <si>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</si>
  <si>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</si>
  <si>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</si>
  <si>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</si>
  <si>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</si>
  <si>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</si>
  <si>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</si>
  <si>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</si>
  <si>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</si>
  <si>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</si>
  <si>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</si>
  <si>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</si>
  <si>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</si>
  <si>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</si>
  <si>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</si>
  <si>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</si>
  <si>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</si>
  <si>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</si>
  <si>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</si>
  <si>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</si>
  <si>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</si>
  <si>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</si>
  <si>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</si>
  <si>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</si>
  <si>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</si>
  <si>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</si>
  <si>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</si>
  <si>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</si>
  <si>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</si>
  <si>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</si>
  <si>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</si>
  <si>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</si>
  <si>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</si>
  <si>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</si>
  <si>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</si>
  <si>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</si>
  <si>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</si>
  <si>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</si>
  <si>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</si>
  <si>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</si>
  <si>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</si>
  <si>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</si>
  <si>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</si>
  <si>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</si>
  <si>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</si>
  <si>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</si>
  <si>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</si>
  <si>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</si>
  <si>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</si>
  <si>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</si>
  <si>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</si>
  <si>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</si>
  <si>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</si>
  <si>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</si>
  <si>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</si>
  <si>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</si>
  <si>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</si>
  <si>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</si>
  <si>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</si>
  <si>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</si>
  <si>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</si>
  <si>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</si>
  <si>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</si>
  <si>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</si>
  <si>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</si>
  <si>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</si>
  <si>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</si>
  <si>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</si>
  <si>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</si>
  <si>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</si>
  <si>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</si>
  <si>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</si>
  <si>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</si>
  <si>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</si>
  <si>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</si>
  <si>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</si>
  <si>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</si>
  <si>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</si>
  <si>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</si>
  <si>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</si>
  <si>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</si>
  <si>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</si>
  <si>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</si>
  <si>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</si>
  <si>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</si>
  <si>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</si>
  <si>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</si>
  <si>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</si>
  <si>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</si>
  <si>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</si>
  <si>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</si>
  <si>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</si>
  <si>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</si>
  <si>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</si>
  <si>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</si>
  <si>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</si>
  <si>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</si>
  <si>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</si>
  <si>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</si>
  <si>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</si>
  <si>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</si>
  <si>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</si>
  <si>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</si>
  <si>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</si>
  <si>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</si>
  <si>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</si>
  <si>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</si>
  <si>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</si>
  <si>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</si>
  <si>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</si>
  <si>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</si>
  <si>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</si>
  <si>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</si>
  <si>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</si>
  <si>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</si>
  <si>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</si>
  <si>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</si>
  <si>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</si>
  <si>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</si>
  <si>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</si>
  <si>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</si>
  <si>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</si>
  <si>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</si>
  <si>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</si>
  <si>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</si>
  <si>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</si>
  <si>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</si>
  <si>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</si>
  <si>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</si>
  <si>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</si>
  <si>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</si>
  <si>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</si>
  <si>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</si>
  <si>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</si>
  <si>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</si>
  <si>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</si>
  <si>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</si>
  <si>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</si>
  <si>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</si>
  <si>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</si>
  <si>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</si>
  <si>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</si>
  <si>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</si>
  <si>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</si>
  <si>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</si>
  <si>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</si>
  <si>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</si>
  <si>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</si>
  <si>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</si>
  <si>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</si>
  <si>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</si>
  <si>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</si>
  <si>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</si>
  <si>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</si>
  <si>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</si>
  <si>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</si>
  <si>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</si>
  <si>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</si>
  <si>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</si>
  <si>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</si>
  <si>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</si>
  <si>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</si>
  <si>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</si>
  <si>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</si>
  <si>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</si>
  <si>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</si>
  <si>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</si>
  <si>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</si>
  <si>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</si>
  <si>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</si>
  <si>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</si>
  <si>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</si>
  <si>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</si>
  <si>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</si>
  <si>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</si>
  <si>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</si>
  <si>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</si>
  <si>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</si>
  <si>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</si>
  <si>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</si>
  <si>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</si>
  <si>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</si>
  <si>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</si>
  <si>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</si>
  <si>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</si>
  <si>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</si>
  <si>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</si>
  <si>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</si>
  <si>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</si>
  <si>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</si>
  <si>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</si>
  <si>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</si>
  <si>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</si>
  <si>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</si>
  <si>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</si>
  <si>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</si>
  <si>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</si>
  <si>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</si>
  <si>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</si>
  <si>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</si>
  <si>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</si>
  <si>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</si>
  <si>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</si>
  <si>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</si>
  <si>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</si>
  <si>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</si>
  <si>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</si>
  <si>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</si>
  <si>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</si>
  <si>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</si>
  <si>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</si>
  <si>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</si>
  <si>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</si>
  <si>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</si>
  <si>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</si>
  <si>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</si>
  <si>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</si>
  <si>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</si>
  <si>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</si>
  <si>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</si>
  <si>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</si>
  <si>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</si>
  <si>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</si>
  <si>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</si>
  <si>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</si>
  <si>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</si>
  <si>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</si>
  <si>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</si>
  <si>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</si>
  <si>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</si>
  <si>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</si>
  <si>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</si>
  <si>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</si>
  <si>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</si>
  <si>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</si>
  <si>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</si>
  <si>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</si>
  <si>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</si>
  <si>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</si>
  <si>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</si>
  <si>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</si>
  <si>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</si>
  <si>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</si>
  <si>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</si>
  <si>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</si>
  <si>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</si>
  <si>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</si>
  <si>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</si>
  <si>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</si>
  <si>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</si>
  <si>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</si>
  <si>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</si>
  <si>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</si>
  <si>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</si>
  <si>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</si>
  <si>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</si>
  <si>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</si>
  <si>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</si>
  <si>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</si>
  <si>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</si>
  <si>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</si>
  <si>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</si>
  <si>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</si>
  <si>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</si>
  <si>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</si>
  <si>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</si>
  <si>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</si>
  <si>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</si>
  <si>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</si>
  <si>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</si>
  <si>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</si>
  <si>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</si>
  <si>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</si>
  <si>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</si>
  <si>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</si>
  <si>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</si>
  <si>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</si>
  <si>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</si>
  <si>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</si>
  <si>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</si>
  <si>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</si>
  <si>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</si>
  <si>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</si>
  <si>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</si>
  <si>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</si>
  <si>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</si>
  <si>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</si>
  <si>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</si>
  <si>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</si>
  <si>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</si>
  <si>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</si>
  <si>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</si>
  <si>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</si>
  <si>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</si>
  <si>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</si>
  <si>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</si>
  <si>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</si>
  <si>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</si>
  <si>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</si>
  <si>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</si>
  <si>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</si>
  <si>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</si>
  <si>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</si>
  <si>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</si>
  <si>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</si>
  <si>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</si>
  <si>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</si>
  <si>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</si>
  <si>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</si>
  <si>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</si>
  <si>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</si>
  <si>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</si>
  <si>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</si>
  <si>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</si>
  <si>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</si>
  <si>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</si>
  <si>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</si>
  <si>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</si>
  <si>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</si>
  <si>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</si>
  <si>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</si>
  <si>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</si>
  <si>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</si>
  <si>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</si>
  <si>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</si>
  <si>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</si>
  <si>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</si>
  <si>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</si>
  <si>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</si>
  <si>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</si>
  <si>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</si>
  <si>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</si>
  <si>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</si>
  <si>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</si>
  <si>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</si>
  <si>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</si>
  <si>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</si>
  <si>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</si>
  <si>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</si>
  <si>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</si>
  <si>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</si>
  <si>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</si>
  <si>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</si>
  <si>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</si>
  <si>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</si>
  <si>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</si>
  <si>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</si>
  <si>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</si>
  <si>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</si>
  <si>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</si>
  <si>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</si>
  <si>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</si>
  <si>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</si>
  <si>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</si>
  <si>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</si>
  <si>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</si>
  <si>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</si>
  <si>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</si>
  <si>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</si>
  <si>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</si>
  <si>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</si>
  <si>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</si>
  <si>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</si>
  <si>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</si>
  <si>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</si>
  <si>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</si>
  <si>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</si>
  <si>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</si>
  <si>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</si>
  <si>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</si>
  <si>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</si>
  <si>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</si>
  <si>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</si>
  <si>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</si>
  <si>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</si>
  <si>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</si>
  <si>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</si>
  <si>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</si>
  <si>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</si>
  <si>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</si>
  <si>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</si>
  <si>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</si>
  <si>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</si>
  <si>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</si>
  <si>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</si>
  <si>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</si>
  <si>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</si>
  <si>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</si>
  <si>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</si>
  <si>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</si>
  <si>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</si>
  <si>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</si>
  <si>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</si>
  <si>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</si>
  <si>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</si>
  <si>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</si>
  <si>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</si>
  <si>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</si>
  <si>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</si>
  <si>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</si>
  <si>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</si>
  <si>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</si>
  <si>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</si>
  <si>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</si>
  <si>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</si>
  <si>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</si>
  <si>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</si>
  <si>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</si>
  <si>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</si>
  <si>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</si>
  <si>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</si>
  <si>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</si>
  <si>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</si>
  <si>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</si>
  <si>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</si>
  <si>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</si>
  <si>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</si>
  <si>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</si>
  <si>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</si>
  <si>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</si>
  <si>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</si>
  <si>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</si>
  <si>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</si>
  <si>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</si>
  <si>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</si>
  <si>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</si>
  <si>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</si>
  <si>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</si>
  <si>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</si>
  <si>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</si>
  <si>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</si>
  <si>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</si>
  <si>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</si>
  <si>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</si>
  <si>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</si>
  <si>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</si>
  <si>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</si>
  <si>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</si>
  <si>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</si>
  <si>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</si>
  <si>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</si>
  <si>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</si>
  <si>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</si>
  <si>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</si>
  <si>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</si>
  <si>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</si>
  <si>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</si>
  <si>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</si>
  <si>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</si>
  <si>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</si>
  <si>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</si>
  <si>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</si>
  <si>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</si>
  <si>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</si>
  <si>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</si>
  <si>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</si>
  <si>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</si>
  <si>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</si>
  <si>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</si>
  <si>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</si>
  <si>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</si>
  <si>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</si>
  <si>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</si>
  <si>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</si>
  <si>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</si>
  <si>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</si>
  <si>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</si>
  <si>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</si>
  <si>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</si>
  <si>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</si>
  <si>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</si>
  <si>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</si>
  <si>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</si>
  <si>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</si>
  <si>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</si>
  <si>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</si>
  <si>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</si>
  <si>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</si>
  <si>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</si>
  <si>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</si>
  <si>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</si>
  <si>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</si>
  <si>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</si>
  <si>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</si>
  <si>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</si>
  <si>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</si>
  <si>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</si>
  <si>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</si>
  <si>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</si>
  <si>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</si>
  <si>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</si>
  <si>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</si>
  <si>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</si>
  <si>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</si>
  <si>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</si>
  <si>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</si>
  <si>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</si>
  <si>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</si>
  <si>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</si>
  <si>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</si>
  <si>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</si>
  <si>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</si>
  <si>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</si>
  <si>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</si>
  <si>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</si>
  <si>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</si>
  <si>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</si>
  <si>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</si>
  <si>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</si>
  <si>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</si>
  <si>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</si>
  <si>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</si>
  <si>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</si>
  <si>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</si>
  <si>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</si>
  <si>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</si>
  <si>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</si>
  <si>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</si>
  <si>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</si>
  <si>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</si>
  <si>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</si>
  <si>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</si>
  <si>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</si>
  <si>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</si>
  <si>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</si>
  <si>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</si>
  <si>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</si>
  <si>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</si>
  <si>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</si>
  <si>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</si>
  <si>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</si>
  <si>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</si>
  <si>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</si>
  <si>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</si>
  <si>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</si>
  <si>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</si>
  <si>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</si>
  <si>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</si>
  <si>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</si>
  <si>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</si>
  <si>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</si>
  <si>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</si>
  <si>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</si>
  <si>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</si>
  <si>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</si>
  <si>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</si>
  <si>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</si>
  <si>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</si>
  <si>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</si>
  <si>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</si>
  <si>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</si>
  <si>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</si>
  <si>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</si>
  <si>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</si>
  <si>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</si>
  <si>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</si>
  <si>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</si>
  <si>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</si>
  <si>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</si>
  <si>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</si>
  <si>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</si>
  <si>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</si>
  <si>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</si>
  <si>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</si>
  <si>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</si>
  <si>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</si>
  <si>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</si>
  <si>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</si>
  <si>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</si>
  <si>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</si>
  <si>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</si>
  <si>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</si>
  <si>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</si>
  <si>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</si>
  <si>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</si>
  <si>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</si>
  <si>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</si>
  <si>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</si>
  <si>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</si>
  <si>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</si>
  <si>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</si>
  <si>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</si>
  <si>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</si>
  <si>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</si>
  <si>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</si>
  <si>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</si>
  <si>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</si>
  <si>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</si>
  <si>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</si>
  <si>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</si>
  <si>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</si>
  <si>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</si>
  <si>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</si>
  <si>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</si>
  <si>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</si>
  <si>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</si>
  <si>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</si>
  <si>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</si>
  <si>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</si>
  <si>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</si>
  <si>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</si>
  <si>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</si>
  <si>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</si>
  <si>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</si>
  <si>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</si>
  <si>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</si>
  <si>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</si>
  <si>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</si>
  <si>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</si>
  <si>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</si>
  <si>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</si>
  <si>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</si>
  <si>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</si>
  <si>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</si>
  <si>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</si>
  <si>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</si>
  <si>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</si>
  <si>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</si>
  <si>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</si>
  <si>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</si>
  <si>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</si>
  <si>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</si>
  <si>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</si>
  <si>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</si>
  <si>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</si>
  <si>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</si>
  <si>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</si>
  <si>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</si>
  <si>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</si>
  <si>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</si>
  <si>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</si>
  <si>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</si>
  <si>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</si>
  <si>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</si>
  <si>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</si>
  <si>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</si>
  <si>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</si>
  <si>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</si>
  <si>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</si>
  <si>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</si>
  <si>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</si>
  <si>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</si>
  <si>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</si>
  <si>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</si>
  <si>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</si>
  <si>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</si>
  <si>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</si>
  <si>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</si>
  <si>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</si>
  <si>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</si>
  <si>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</si>
  <si>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</si>
  <si>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</si>
  <si>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</si>
  <si>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</si>
  <si>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</si>
  <si>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</si>
  <si>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</si>
  <si>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</si>
  <si>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</si>
  <si>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</si>
  <si>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</si>
  <si>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</si>
  <si>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</si>
  <si>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</si>
  <si>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</si>
  <si>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</si>
  <si>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</si>
  <si>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</si>
  <si>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</si>
  <si>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</si>
  <si>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</si>
  <si>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</si>
  <si>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</si>
  <si>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</si>
  <si>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</si>
  <si>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</si>
  <si>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</si>
  <si>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</si>
  <si>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</si>
  <si>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</si>
  <si>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</si>
  <si>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</si>
  <si>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</si>
  <si>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</si>
  <si>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</si>
  <si>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</si>
  <si>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</si>
  <si>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</si>
  <si>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</si>
  <si>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</si>
  <si>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</si>
  <si>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</si>
  <si>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</si>
  <si>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</si>
  <si>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</si>
  <si>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</si>
  <si>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</si>
  <si>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</si>
  <si>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</si>
  <si>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</si>
  <si>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</si>
  <si>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</si>
  <si>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</si>
  <si>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</si>
  <si>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</si>
  <si>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</si>
  <si>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</si>
  <si>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</si>
  <si>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</si>
  <si>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</si>
  <si>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</si>
  <si>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</si>
  <si>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</si>
  <si>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</si>
  <si>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</si>
  <si>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</si>
  <si>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</si>
  <si>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</si>
  <si>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</si>
  <si>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</si>
  <si>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</si>
  <si>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</si>
  <si>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</si>
  <si>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</si>
  <si>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</si>
  <si>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</si>
  <si>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</si>
  <si>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</si>
  <si>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</si>
  <si>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</si>
  <si>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</si>
  <si>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</si>
  <si>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</si>
  <si>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</si>
  <si>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</si>
  <si>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</si>
  <si>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</si>
  <si>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</si>
  <si>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</si>
  <si>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</si>
  <si>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</si>
  <si>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</si>
  <si>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</si>
  <si>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</si>
  <si>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</si>
  <si>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</si>
  <si>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</si>
  <si>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</si>
  <si>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</si>
  <si>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</si>
  <si>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</si>
  <si>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</si>
  <si>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</si>
  <si>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</si>
  <si>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</si>
  <si>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</si>
  <si>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</si>
  <si>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</si>
  <si>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</si>
  <si>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</si>
  <si>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</si>
  <si>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</si>
  <si>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</si>
  <si>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</si>
  <si>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</si>
  <si>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</si>
  <si>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</si>
  <si>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</si>
  <si>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</si>
  <si>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</si>
  <si>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</si>
  <si>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</si>
  <si>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</si>
  <si>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</si>
  <si>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</si>
  <si>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</si>
  <si>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</si>
  <si>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</si>
  <si>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</si>
  <si>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</si>
  <si>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</si>
  <si>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</si>
  <si>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</si>
  <si>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</si>
  <si>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</si>
  <si>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</si>
  <si>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</si>
  <si>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</si>
  <si>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</si>
  <si>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</si>
  <si>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</si>
  <si>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</si>
  <si>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</si>
  <si>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</si>
  <si>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</si>
  <si>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</si>
  <si>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</si>
  <si>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</si>
  <si>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</si>
  <si>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</si>
  <si>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</si>
  <si>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</si>
  <si>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</si>
  <si>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</si>
  <si>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</si>
  <si>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</si>
  <si>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</si>
  <si>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</si>
  <si>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</si>
  <si>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</si>
  <si>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</si>
  <si>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</si>
  <si>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</si>
  <si>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</si>
  <si>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</si>
  <si>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</si>
  <si>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</si>
  <si>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</si>
  <si>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</si>
  <si>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</si>
  <si>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</si>
  <si>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</si>
  <si>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</si>
  <si>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</si>
  <si>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</si>
  <si>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</si>
  <si>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</si>
  <si>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</si>
  <si>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</si>
  <si>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</si>
  <si>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</si>
  <si>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</si>
  <si>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</si>
  <si>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</si>
  <si>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</si>
  <si>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</si>
  <si>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</si>
  <si>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</si>
  <si>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</si>
  <si>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</si>
  <si>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</si>
  <si>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</si>
  <si>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</si>
  <si>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</si>
  <si>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</si>
  <si>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</si>
  <si>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</si>
  <si>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</si>
  <si>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</si>
  <si>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</si>
  <si>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</si>
  <si>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</si>
  <si>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</si>
  <si>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</si>
  <si>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</si>
  <si>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</si>
  <si>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</si>
  <si>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</si>
  <si>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</si>
  <si>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</si>
  <si>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</si>
  <si>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</si>
  <si>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</si>
  <si>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</si>
  <si>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</si>
  <si>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</si>
  <si>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</si>
  <si>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</si>
  <si>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</si>
  <si>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</si>
  <si>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</si>
  <si>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</si>
  <si>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</si>
  <si>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</si>
  <si>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</si>
  <si>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</si>
  <si>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</si>
  <si>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</si>
  <si>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</si>
  <si>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</si>
  <si>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</si>
  <si>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</si>
  <si>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</si>
  <si>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</si>
  <si>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</si>
  <si>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</si>
  <si>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</si>
  <si>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</si>
  <si>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</si>
  <si>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</si>
  <si>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</si>
  <si>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</si>
  <si>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</si>
  <si>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</si>
  <si>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</si>
  <si>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</si>
  <si>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</si>
  <si>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</si>
  <si>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</si>
  <si>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</si>
  <si>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</si>
  <si>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</si>
  <si>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</si>
  <si>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</si>
  <si>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</si>
  <si>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</si>
  <si>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</si>
  <si>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</si>
  <si>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</si>
  <si>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</si>
  <si>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</si>
  <si>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</si>
  <si>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</si>
  <si>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</si>
  <si>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</si>
  <si>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</si>
  <si>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</si>
  <si>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</si>
  <si>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</si>
  <si>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</si>
  <si>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</si>
  <si>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</si>
  <si>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</si>
  <si>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</si>
  <si>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</si>
  <si>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</si>
  <si>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</si>
  <si>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</si>
  <si>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</si>
  <si>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</si>
  <si>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</si>
  <si>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</si>
  <si>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</si>
  <si>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</si>
  <si>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</si>
  <si>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</si>
  <si>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</si>
  <si>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</si>
  <si>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</si>
  <si>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</si>
  <si>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</si>
  <si>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</si>
  <si>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</si>
  <si>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</si>
  <si>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</si>
  <si>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</si>
  <si>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</si>
  <si>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</si>
  <si>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</si>
  <si>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</si>
  <si>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</si>
  <si>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</si>
  <si>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</si>
  <si>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</si>
  <si>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</si>
  <si>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</si>
  <si>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</si>
  <si>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</si>
  <si>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</si>
  <si>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</si>
  <si>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</si>
  <si>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</si>
  <si>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</si>
  <si>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</si>
  <si>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</si>
  <si>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</si>
  <si>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</si>
  <si>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</si>
  <si>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</si>
  <si>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</si>
  <si>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</si>
  <si>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</si>
  <si>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</si>
  <si>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</si>
  <si>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</si>
  <si>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</si>
  <si>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</si>
  <si>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</si>
  <si>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</si>
  <si>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</si>
  <si>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</si>
  <si>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</si>
  <si>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</si>
  <si>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</si>
  <si>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</si>
  <si>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</si>
  <si>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</si>
  <si>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</si>
  <si>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</si>
  <si>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</si>
  <si>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</si>
  <si>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</si>
  <si>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</si>
  <si>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</si>
  <si>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</si>
  <si>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</si>
  <si>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</si>
  <si>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</si>
  <si>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</si>
  <si>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</si>
  <si>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</si>
  <si>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</si>
  <si>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</si>
  <si>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</si>
  <si>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</si>
  <si>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</si>
  <si>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</si>
  <si>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</si>
  <si>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</si>
  <si>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</si>
  <si>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</si>
  <si>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</si>
  <si>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</si>
  <si>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</si>
  <si>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</si>
  <si>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</si>
  <si>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</si>
  <si>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</si>
  <si>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</si>
  <si>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</si>
  <si>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</si>
  <si>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</si>
  <si>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</si>
  <si>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</si>
  <si>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</si>
  <si>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</si>
  <si>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</si>
  <si>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</si>
  <si>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</si>
  <si>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</si>
  <si>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</si>
  <si>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</si>
  <si>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</si>
  <si>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</si>
  <si>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</si>
  <si>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</si>
  <si>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</si>
  <si>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</si>
  <si>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</si>
  <si>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</si>
  <si>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</si>
  <si>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</si>
  <si>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</si>
  <si>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</si>
  <si>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</si>
  <si>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</si>
  <si>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</si>
  <si>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</si>
  <si>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</si>
  <si>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</si>
  <si>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</si>
  <si>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</si>
  <si>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</si>
  <si>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</si>
  <si>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</si>
  <si>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</si>
  <si>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</si>
  <si>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</si>
  <si>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</si>
  <si>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</si>
  <si>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</si>
  <si>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</si>
  <si>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</si>
  <si>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</si>
  <si>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</si>
  <si>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</si>
  <si>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</si>
  <si>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</si>
  <si>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</si>
  <si>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</si>
  <si>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</si>
  <si>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</si>
  <si>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</si>
  <si>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</si>
  <si>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</si>
  <si>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</si>
  <si>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</si>
  <si>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</si>
  <si>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</si>
  <si>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</si>
  <si>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</si>
  <si>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</si>
  <si>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</si>
  <si>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</si>
  <si>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</si>
  <si>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</si>
  <si>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</si>
  <si>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</si>
  <si>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</si>
  <si>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</si>
  <si>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</si>
  <si>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</si>
  <si>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</si>
  <si>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</si>
  <si>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</si>
  <si>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</si>
  <si>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</si>
  <si>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</si>
  <si>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</si>
  <si>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</si>
  <si>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</si>
  <si>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</si>
  <si>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</si>
  <si>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</si>
  <si>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</si>
  <si>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</si>
  <si>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</si>
  <si>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</si>
  <si>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</si>
  <si>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</si>
  <si>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</si>
  <si>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</si>
  <si>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</si>
  <si>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</si>
  <si>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</si>
  <si>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</si>
  <si>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</si>
  <si>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</si>
  <si>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</si>
  <si>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</si>
  <si>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</si>
  <si>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</si>
  <si>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</si>
  <si>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</si>
  <si>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</si>
  <si>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</si>
  <si>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</si>
  <si>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</si>
  <si>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</si>
  <si>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</si>
  <si>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</si>
  <si>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</si>
  <si>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</si>
  <si>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</si>
  <si>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</si>
  <si>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</si>
  <si>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</si>
  <si>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</si>
  <si>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</si>
  <si>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</si>
  <si>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</si>
  <si>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</si>
  <si>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</si>
  <si>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</si>
  <si>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</si>
  <si>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</si>
  <si>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</si>
  <si>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</si>
  <si>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</si>
  <si>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</si>
  <si>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</si>
  <si>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</si>
  <si>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</si>
  <si>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</si>
  <si>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</si>
  <si>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</si>
  <si>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</si>
  <si>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</si>
  <si>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</si>
  <si>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</si>
  <si>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</si>
  <si>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</si>
  <si>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</si>
  <si>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</si>
  <si>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</si>
  <si>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</si>
  <si>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</si>
  <si>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</si>
  <si>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</si>
  <si>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</si>
  <si>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</si>
  <si>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</si>
  <si>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</si>
  <si>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</si>
  <si>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</si>
  <si>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</si>
  <si>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</si>
  <si>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</si>
  <si>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</si>
  <si>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</si>
  <si>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</si>
  <si>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</si>
  <si>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</si>
  <si>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</si>
  <si>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</si>
  <si>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</si>
  <si>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</si>
  <si>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</si>
  <si>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</si>
  <si>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</si>
  <si>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</si>
  <si>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</si>
  <si>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</si>
  <si>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</si>
  <si>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</si>
  <si>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</si>
  <si>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</si>
  <si>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</si>
  <si>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</si>
  <si>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</si>
  <si>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</si>
  <si>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</si>
  <si>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</si>
  <si>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</si>
  <si>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</si>
  <si>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</si>
  <si>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</si>
  <si>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</si>
  <si>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</si>
  <si>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</si>
  <si>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</si>
  <si>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</si>
  <si>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</si>
  <si>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</si>
  <si>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</si>
  <si>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</si>
  <si>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</si>
  <si>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</si>
  <si>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</si>
  <si>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</si>
  <si>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</si>
  <si>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</si>
  <si>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</si>
  <si>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</si>
  <si>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</si>
  <si>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</si>
  <si>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</si>
  <si>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</si>
  <si>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</si>
  <si>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</si>
  <si>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</si>
  <si>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</si>
  <si>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</si>
  <si>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</si>
  <si>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</si>
  <si>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</si>
  <si>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</si>
  <si>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</si>
  <si>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</si>
  <si>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</si>
  <si>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</si>
  <si>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</si>
  <si>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</si>
  <si>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</si>
  <si>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</si>
  <si>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</si>
  <si>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</si>
  <si>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</si>
  <si>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</si>
  <si>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</si>
  <si>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</si>
  <si>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</si>
  <si>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</si>
  <si>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</si>
  <si>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</si>
  <si>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</si>
  <si>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</si>
  <si>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</si>
  <si>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</si>
  <si>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</si>
  <si>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</si>
  <si>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</si>
  <si>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</si>
  <si>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</si>
  <si>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</si>
  <si>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</si>
  <si>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</si>
  <si>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</si>
  <si>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</si>
  <si>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</si>
  <si>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</si>
  <si>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</si>
  <si>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</si>
  <si>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</si>
  <si>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</si>
  <si>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</si>
  <si>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</si>
  <si>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</si>
  <si>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</si>
  <si>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</si>
  <si>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</si>
  <si>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</si>
  <si>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</si>
  <si>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</si>
  <si>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</si>
  <si>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</si>
  <si>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</si>
  <si>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</si>
  <si>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</si>
  <si>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</si>
  <si>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</si>
  <si>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</si>
  <si>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</si>
  <si>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</si>
  <si>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</si>
  <si>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</si>
  <si>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</si>
  <si>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</si>
  <si>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</si>
  <si>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</si>
  <si>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</si>
  <si>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</si>
  <si>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</si>
  <si>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</si>
  <si>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</si>
  <si>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</si>
  <si>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</si>
  <si>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</si>
  <si>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</si>
  <si>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</si>
  <si>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</si>
  <si>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</si>
  <si>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</si>
  <si>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</si>
  <si>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</si>
  <si>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</si>
  <si>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</si>
  <si>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</si>
  <si>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</si>
  <si>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</si>
  <si>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</si>
  <si>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</si>
  <si>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</si>
  <si>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</si>
  <si>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</si>
  <si>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</si>
  <si>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</si>
  <si>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</si>
  <si>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</si>
  <si>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</si>
  <si>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</si>
  <si>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</si>
  <si>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</si>
  <si>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</si>
  <si>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</si>
  <si>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</si>
  <si>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</si>
  <si>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</si>
  <si>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</si>
  <si>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</si>
  <si>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</si>
  <si>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</si>
  <si>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</si>
  <si>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</si>
  <si>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</si>
  <si>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</si>
  <si>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</si>
  <si>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</si>
  <si>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</si>
  <si>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</si>
  <si>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</si>
  <si>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</si>
  <si>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</si>
  <si>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</si>
  <si>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</si>
  <si>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</si>
  <si>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</si>
  <si>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</si>
  <si>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</si>
  <si>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</si>
  <si>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</si>
  <si>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</si>
  <si>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</si>
  <si>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</si>
  <si>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</si>
  <si>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</si>
  <si>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</si>
  <si>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</si>
  <si>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</si>
  <si>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</si>
  <si>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</si>
  <si>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</si>
  <si>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</si>
  <si>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</si>
  <si>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</si>
  <si>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</si>
  <si>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</si>
  <si>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</si>
  <si>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</si>
  <si>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</si>
  <si>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</si>
  <si>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</si>
  <si>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</si>
  <si>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</si>
  <si>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</si>
  <si>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</si>
  <si>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</si>
  <si>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</si>
  <si>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</si>
  <si>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</si>
  <si>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</si>
  <si>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</si>
  <si>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</si>
  <si>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</si>
  <si>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</si>
  <si>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</si>
  <si>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</si>
  <si>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</si>
  <si>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</si>
  <si>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</si>
  <si>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</si>
  <si>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</si>
  <si>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</si>
  <si>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</si>
  <si>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</si>
  <si>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</si>
  <si>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</si>
  <si>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</si>
  <si>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</si>
  <si>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</si>
  <si>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</si>
  <si>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</si>
  <si>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</si>
  <si>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</si>
  <si>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</si>
  <si>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</si>
  <si>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</si>
  <si>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</si>
  <si>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</si>
  <si>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</si>
  <si>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</si>
  <si>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</si>
  <si>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</si>
  <si>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</si>
  <si>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</si>
  <si>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</si>
  <si>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</si>
  <si>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</si>
  <si>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</si>
  <si>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</si>
  <si>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</si>
  <si>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</si>
  <si>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</si>
  <si>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</si>
  <si>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</si>
  <si>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</si>
  <si>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</si>
  <si>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</si>
  <si>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</si>
  <si>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</si>
  <si>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</si>
  <si>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</si>
  <si>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</si>
  <si>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</si>
  <si>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</si>
  <si>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</si>
  <si>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</si>
  <si>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</si>
  <si>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</si>
  <si>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</si>
  <si>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</si>
  <si>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</si>
  <si>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</si>
  <si>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</si>
  <si>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</si>
  <si>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</si>
  <si>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</si>
  <si>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</si>
  <si>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</si>
  <si>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</si>
  <si>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</si>
  <si>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</si>
  <si>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</si>
  <si>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</si>
  <si>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</si>
  <si>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</si>
  <si>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</si>
  <si>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</si>
  <si>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</si>
  <si>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</si>
  <si>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</si>
  <si>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</si>
  <si>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</si>
  <si>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</si>
  <si>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</si>
  <si>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</si>
  <si>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</si>
  <si>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</si>
  <si>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</si>
  <si>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</si>
  <si>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</si>
  <si>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</si>
  <si>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</si>
  <si>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</si>
  <si>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</si>
  <si>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</si>
  <si>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</si>
  <si>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</si>
  <si>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</si>
  <si>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</si>
  <si>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</si>
  <si>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</si>
  <si>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</si>
  <si>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</si>
  <si>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</si>
  <si>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</si>
  <si>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</si>
  <si>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</si>
  <si>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</si>
  <si>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</si>
  <si>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</si>
  <si>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</si>
  <si>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</si>
  <si>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</si>
  <si>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</si>
  <si>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</si>
  <si>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</si>
  <si>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</si>
  <si>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</si>
  <si>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</si>
  <si>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</si>
  <si>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</si>
  <si>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</si>
  <si>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</si>
  <si>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</si>
  <si>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</si>
  <si>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</si>
  <si>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</si>
  <si>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</si>
  <si>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</si>
  <si>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</si>
  <si>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</si>
  <si>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</si>
  <si>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</si>
  <si>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</si>
  <si>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</si>
  <si>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</si>
  <si>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</si>
  <si>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</si>
  <si>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</si>
  <si>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</si>
  <si>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</si>
  <si>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</si>
  <si>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</si>
  <si>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</si>
  <si>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</si>
  <si>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</si>
  <si>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</si>
  <si>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</si>
  <si>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</si>
  <si>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</si>
  <si>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</si>
  <si>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</si>
  <si>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</si>
  <si>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</si>
  <si>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</si>
  <si>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</si>
  <si>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</si>
  <si>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</si>
  <si>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</si>
  <si>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</si>
  <si>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</si>
  <si>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</si>
  <si>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</si>
  <si>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</si>
  <si>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</si>
  <si>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</si>
  <si>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</si>
  <si>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</si>
  <si>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</si>
  <si>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</si>
  <si>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</si>
  <si>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</si>
  <si>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</si>
  <si>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</si>
  <si>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</si>
  <si>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</si>
  <si>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</si>
  <si>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</si>
  <si>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</si>
  <si>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</si>
  <si>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</si>
  <si>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</si>
  <si>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</si>
  <si>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</si>
  <si>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</si>
  <si>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</si>
  <si>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</si>
  <si>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</si>
  <si>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</si>
  <si>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</si>
  <si>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</si>
  <si>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</si>
  <si>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</si>
  <si>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</si>
  <si>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</si>
  <si>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</si>
  <si>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</si>
  <si>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</si>
  <si>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</si>
  <si>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</si>
  <si>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</si>
  <si>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</si>
  <si>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</si>
  <si>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</si>
  <si>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</si>
  <si>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</si>
  <si>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</si>
  <si>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</si>
  <si>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</si>
  <si>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</si>
  <si>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</si>
  <si>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</si>
  <si>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</si>
  <si>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</si>
  <si>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</si>
  <si>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</si>
  <si>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</si>
  <si>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</si>
  <si>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</si>
  <si>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</si>
  <si>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</si>
  <si>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</si>
  <si>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</si>
  <si>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</si>
  <si>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</si>
  <si>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</si>
  <si>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</si>
  <si>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</si>
  <si>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</si>
  <si>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</si>
  <si>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</si>
  <si>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</si>
  <si>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</si>
  <si>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</si>
  <si>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</si>
  <si>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</si>
  <si>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</si>
  <si>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</si>
  <si>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</si>
  <si>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</si>
  <si>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</si>
  <si>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</si>
  <si>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</si>
  <si>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</si>
  <si>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</si>
  <si>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</si>
  <si>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</si>
  <si>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</si>
  <si>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</si>
  <si>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</si>
  <si>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</si>
  <si>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</si>
  <si>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</si>
  <si>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</si>
  <si>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</si>
  <si>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</si>
  <si>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</si>
  <si>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</si>
  <si>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</si>
  <si>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</si>
  <si>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</si>
  <si>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</si>
  <si>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</si>
  <si>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</si>
  <si>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</si>
  <si>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</si>
  <si>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</si>
  <si>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</si>
  <si>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</si>
  <si>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</si>
  <si>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</si>
  <si>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</si>
  <si>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</si>
  <si>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</si>
  <si>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</si>
  <si>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</si>
  <si>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</si>
  <si>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</si>
  <si>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</si>
  <si>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</si>
  <si>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</si>
  <si>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</si>
  <si>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</si>
  <si>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</si>
  <si>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</si>
  <si>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</si>
  <si>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</si>
  <si>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</si>
  <si>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</si>
  <si>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</si>
  <si>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</si>
  <si>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</si>
  <si>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</si>
  <si>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</si>
  <si>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</si>
  <si>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</si>
  <si>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</si>
  <si>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</si>
  <si>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</si>
  <si>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</si>
  <si>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</si>
  <si>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</si>
  <si>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</si>
  <si>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</si>
  <si>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</si>
  <si>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</si>
  <si>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</si>
  <si>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</si>
  <si>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</si>
  <si>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</si>
  <si>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</si>
  <si>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</si>
  <si>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</si>
  <si>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</si>
  <si>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</si>
  <si>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</si>
  <si>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</si>
  <si>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</si>
  <si>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</si>
  <si>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</si>
  <si>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</si>
  <si>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</si>
  <si>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</si>
  <si>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</si>
  <si>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</si>
  <si>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</si>
  <si>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</si>
  <si>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</si>
  <si>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</si>
  <si>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</si>
  <si>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</si>
  <si>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</si>
  <si>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</si>
  <si>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</si>
  <si>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</si>
  <si>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</si>
  <si>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</si>
  <si>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</si>
  <si>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</si>
  <si>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</si>
  <si>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</si>
  <si>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</si>
  <si>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</si>
  <si>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</si>
  <si>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</si>
  <si>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</si>
  <si>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</si>
  <si>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</si>
  <si>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</si>
  <si>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</si>
  <si>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</si>
  <si>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</si>
  <si>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</si>
  <si>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</si>
  <si>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</si>
  <si>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</si>
  <si>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</si>
  <si>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</si>
  <si>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</si>
  <si>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</si>
  <si>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</si>
  <si>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</si>
  <si>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</si>
  <si>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</si>
  <si>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</si>
  <si>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</si>
  <si>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</si>
  <si>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</si>
  <si>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</si>
  <si>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</si>
  <si>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</si>
  <si>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</si>
  <si>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</si>
  <si>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</si>
  <si>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</si>
  <si>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</si>
  <si>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</si>
  <si>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</si>
  <si>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</si>
  <si>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</si>
  <si>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</si>
  <si>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</si>
  <si>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</si>
  <si>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</si>
  <si>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</si>
  <si>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</si>
  <si>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</si>
  <si>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</si>
  <si>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</si>
  <si>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</si>
  <si>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</si>
  <si>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</si>
  <si>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</si>
  <si>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</si>
  <si>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</si>
  <si>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</si>
  <si>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</si>
  <si>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</si>
  <si>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</si>
  <si>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</si>
  <si>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</si>
  <si>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</si>
  <si>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</si>
  <si>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</si>
  <si>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</si>
  <si>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</si>
  <si>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</si>
  <si>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</si>
  <si>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</si>
  <si>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</si>
  <si>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</si>
  <si>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</si>
  <si>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</si>
  <si>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</si>
  <si>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</si>
  <si>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</si>
  <si>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</si>
  <si>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</si>
  <si>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</si>
  <si>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</si>
  <si>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</si>
  <si>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</si>
  <si>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</si>
  <si>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</si>
  <si>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</si>
  <si>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</si>
  <si>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</si>
  <si>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</si>
  <si>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</si>
  <si>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</si>
  <si>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</si>
  <si>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</si>
  <si>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</si>
  <si>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</si>
  <si>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</si>
  <si>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</si>
  <si>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</si>
  <si>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</si>
  <si>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</si>
  <si>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</si>
  <si>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</si>
  <si>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</si>
  <si>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</si>
  <si>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</si>
  <si>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</si>
  <si>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</si>
  <si>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</si>
  <si>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</si>
  <si>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</si>
  <si>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</si>
  <si>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</si>
  <si>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</si>
  <si>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</si>
  <si>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</si>
  <si>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</si>
  <si>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</si>
  <si>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</si>
  <si>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</si>
  <si>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</si>
  <si>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</si>
  <si>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</si>
  <si>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</si>
  <si>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</si>
  <si>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</si>
  <si>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</si>
  <si>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</si>
  <si>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</si>
  <si>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</si>
  <si>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</si>
  <si>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</si>
  <si>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</si>
  <si>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</si>
  <si>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</si>
  <si>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</si>
  <si>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</si>
  <si>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</si>
  <si>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</si>
  <si>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</si>
  <si>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</si>
  <si>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</si>
  <si>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</si>
  <si>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</si>
  <si>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</si>
  <si>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</si>
  <si>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</si>
  <si>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</si>
  <si>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</si>
  <si>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</si>
  <si>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</si>
  <si>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</si>
  <si>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</si>
  <si>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</si>
  <si>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</si>
  <si>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</si>
  <si>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</si>
  <si>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</si>
  <si>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</si>
  <si>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</si>
  <si>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</si>
  <si>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</si>
  <si>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</si>
  <si>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</si>
  <si>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</si>
  <si>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</si>
  <si>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</si>
  <si>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</si>
  <si>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</si>
  <si>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</si>
  <si>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</si>
  <si>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</si>
  <si>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</si>
  <si>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</si>
  <si>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</si>
  <si>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</si>
  <si>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</si>
  <si>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</si>
  <si>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</si>
  <si>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</si>
  <si>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</si>
  <si>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</si>
  <si>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</si>
  <si>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</si>
  <si>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</si>
  <si>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</si>
  <si>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</si>
  <si>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</si>
  <si>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</si>
  <si>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</si>
  <si>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</si>
  <si>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</si>
  <si>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</si>
  <si>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</si>
  <si>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</si>
  <si>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</si>
  <si>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</si>
  <si>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</si>
  <si>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</si>
  <si>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</si>
  <si>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</si>
  <si>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</si>
  <si>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</si>
  <si>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</si>
  <si>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</si>
  <si>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</si>
  <si>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</si>
  <si>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</si>
  <si>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</si>
  <si>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</si>
  <si>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</si>
  <si>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</si>
  <si>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</si>
  <si>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</si>
  <si>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</si>
  <si>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</si>
  <si>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</si>
  <si>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</si>
  <si>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</si>
  <si>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</si>
  <si>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</si>
  <si>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</si>
  <si>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</si>
  <si>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</si>
  <si>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</si>
  <si>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</si>
  <si>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</si>
  <si>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</si>
  <si>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</si>
  <si>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</si>
  <si>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</si>
  <si>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</si>
  <si>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</si>
  <si>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</si>
  <si>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</si>
  <si>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</si>
  <si>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</si>
  <si>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</si>
  <si>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</si>
  <si>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</si>
  <si>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</si>
  <si>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</si>
  <si>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</si>
  <si>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</si>
  <si>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</si>
  <si>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</si>
  <si>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</si>
  <si>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</si>
  <si>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</si>
  <si>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</si>
  <si>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</si>
  <si>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</si>
  <si>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</si>
  <si>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</si>
  <si>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</si>
  <si>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</si>
  <si>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</si>
  <si>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</si>
  <si>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</si>
  <si>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</si>
  <si>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</si>
  <si>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</si>
  <si>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</si>
  <si>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</si>
  <si>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</si>
  <si>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</si>
  <si>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</si>
  <si>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</si>
  <si>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</si>
  <si>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</si>
  <si>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</si>
  <si>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</si>
  <si>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</si>
  <si>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</si>
  <si>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</si>
  <si>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</si>
  <si>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</si>
  <si>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</si>
  <si>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</si>
  <si>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</si>
  <si>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</si>
  <si>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</si>
  <si>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</si>
  <si>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</si>
  <si>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</si>
  <si>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</si>
  <si>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</si>
  <si>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</si>
  <si>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</si>
  <si>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</si>
  <si>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</si>
  <si>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</si>
  <si>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</si>
  <si>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</si>
  <si>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</si>
  <si>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</si>
  <si>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</si>
  <si>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</si>
  <si>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</si>
  <si>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</si>
  <si>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</si>
  <si>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</si>
  <si>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</si>
  <si>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</si>
  <si>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</si>
  <si>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</si>
  <si>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</si>
  <si>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</si>
  <si>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</si>
  <si>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</si>
  <si>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</si>
  <si>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</si>
  <si>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</si>
  <si>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</si>
  <si>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</si>
  <si>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</si>
  <si>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</si>
  <si>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</si>
  <si>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</si>
  <si>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</si>
  <si>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</si>
  <si>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</si>
  <si>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</si>
  <si>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</si>
  <si>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</si>
  <si>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</si>
  <si>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</si>
  <si>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</si>
  <si>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</si>
  <si>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</si>
  <si>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</si>
  <si>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</si>
  <si>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</si>
  <si>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</si>
  <si>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</si>
  <si>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</si>
  <si>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</si>
  <si>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</si>
  <si>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</si>
  <si>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</si>
  <si>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</si>
  <si>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</si>
  <si>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</si>
  <si>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</si>
  <si>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</si>
  <si>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</si>
  <si>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</si>
  <si>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</si>
  <si>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</si>
  <si>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</si>
  <si>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</si>
  <si>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</si>
  <si>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</si>
  <si>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</si>
  <si>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</si>
  <si>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</si>
  <si>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</si>
  <si>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</si>
  <si>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</si>
  <si>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</si>
  <si>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</si>
  <si>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</si>
  <si>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</si>
  <si>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</si>
  <si>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</si>
  <si>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</si>
  <si>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</si>
  <si>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</si>
  <si>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</si>
  <si>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</si>
  <si>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</si>
  <si>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</si>
  <si>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</si>
  <si>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</si>
  <si>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</si>
  <si>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</si>
  <si>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</si>
  <si>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</si>
  <si>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</si>
  <si>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</si>
  <si>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</si>
  <si>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</si>
  <si>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</si>
  <si>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</si>
  <si>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</si>
  <si>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</si>
  <si>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</si>
  <si>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</si>
  <si>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</si>
  <si>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</si>
  <si>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</si>
  <si>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</si>
  <si>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</si>
  <si>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</si>
  <si>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</si>
  <si>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</si>
  <si>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</si>
  <si>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</si>
  <si>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</si>
  <si>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</si>
  <si>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</si>
  <si>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</si>
  <si>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</si>
  <si>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</si>
  <si>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</si>
  <si>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</si>
  <si>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</si>
  <si>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</si>
  <si>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</si>
  <si>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</si>
  <si>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</si>
  <si>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</si>
  <si>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</si>
  <si>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</si>
  <si>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</si>
  <si>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</si>
  <si>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</si>
  <si>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</si>
  <si>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</si>
  <si>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</si>
  <si>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</si>
  <si>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</si>
  <si>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</si>
  <si>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</si>
  <si>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</si>
  <si>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</si>
  <si>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</si>
  <si>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</si>
  <si>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</si>
  <si>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</si>
  <si>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</si>
  <si>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</si>
  <si>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</si>
  <si>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</si>
  <si>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</si>
  <si>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</si>
  <si>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</si>
  <si>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</si>
  <si>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</si>
  <si>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</si>
  <si>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</si>
  <si>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</si>
  <si>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</si>
  <si>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</si>
  <si>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</si>
  <si>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</si>
  <si>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</si>
  <si>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</si>
  <si>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</si>
  <si>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</si>
  <si>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</si>
  <si>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</si>
  <si>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</si>
  <si>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</si>
  <si>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</si>
  <si>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</si>
  <si>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</si>
  <si>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</si>
  <si>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</si>
  <si>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</si>
  <si>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</si>
  <si>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</si>
  <si>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</si>
  <si>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</si>
  <si>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</si>
  <si>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</si>
  <si>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</si>
  <si>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</si>
  <si>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</si>
  <si>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</si>
  <si>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</si>
  <si>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</si>
  <si>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</si>
  <si>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</si>
  <si>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</si>
  <si>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</si>
  <si>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</si>
  <si>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</si>
  <si>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</si>
  <si>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</si>
  <si>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</si>
  <si>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</si>
  <si>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</si>
  <si>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</si>
  <si>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</si>
  <si>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</si>
  <si>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</si>
  <si>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</si>
  <si>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</si>
  <si>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</si>
  <si>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</si>
  <si>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</si>
  <si>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</si>
  <si>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</si>
  <si>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</si>
  <si>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</si>
  <si>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</si>
  <si>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</si>
  <si>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</si>
  <si>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</si>
  <si>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</si>
  <si>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</si>
  <si>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</si>
  <si>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</si>
  <si>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</si>
  <si>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</si>
  <si>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</si>
  <si>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</si>
  <si>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</si>
  <si>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</si>
  <si>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</si>
  <si>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</si>
  <si>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</si>
  <si>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</si>
  <si>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</si>
  <si>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</si>
  <si>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</si>
  <si>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</si>
  <si>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</si>
  <si>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</si>
  <si>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</si>
  <si>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</si>
  <si>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</si>
  <si>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</si>
  <si>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</si>
  <si>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</si>
  <si>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</si>
  <si>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</si>
  <si>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</si>
  <si>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</si>
  <si>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</si>
  <si>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</si>
  <si>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</si>
  <si>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</si>
  <si>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</si>
  <si>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</si>
  <si>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</si>
  <si>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</si>
  <si>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</si>
  <si>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</si>
  <si>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</si>
  <si>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</si>
  <si>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</si>
  <si>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</si>
  <si>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</si>
  <si>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</si>
  <si>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</si>
  <si>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</si>
  <si>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</si>
  <si>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</si>
  <si>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</si>
  <si>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</si>
  <si>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</si>
  <si>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</si>
  <si>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</si>
  <si>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</si>
  <si>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</si>
  <si>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</si>
  <si>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</si>
  <si>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</si>
  <si>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</si>
  <si>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</si>
  <si>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</si>
  <si>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</si>
  <si>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</si>
  <si>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</si>
  <si>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</si>
  <si>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</si>
  <si>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</si>
  <si>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</si>
  <si>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</si>
  <si>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</si>
  <si>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</si>
  <si>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</si>
  <si>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</si>
  <si>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</si>
  <si>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</si>
  <si>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</si>
  <si>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</si>
  <si>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</si>
  <si>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</si>
  <si>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</si>
  <si>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</si>
  <si>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</si>
  <si>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</si>
  <si>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</si>
  <si>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</si>
  <si>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</si>
  <si>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</si>
  <si>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</si>
  <si>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</si>
  <si>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</si>
  <si>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</si>
  <si>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</si>
  <si>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</si>
  <si>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</si>
  <si>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</si>
  <si>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</si>
  <si>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</si>
  <si>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</si>
  <si>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</si>
  <si>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</si>
  <si>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</si>
  <si>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</si>
  <si>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</si>
  <si>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</si>
  <si>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</si>
  <si>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</si>
  <si>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</si>
  <si>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</si>
  <si>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</si>
  <si>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</si>
  <si>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</si>
  <si>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</si>
  <si>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</si>
  <si>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</si>
  <si>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</si>
  <si>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</si>
  <si>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</si>
  <si>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</si>
  <si>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</si>
  <si>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</si>
  <si>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</si>
  <si>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</si>
  <si>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</si>
  <si>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</si>
  <si>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</si>
  <si>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</si>
  <si>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</si>
  <si>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</si>
  <si>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</si>
  <si>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</si>
  <si>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</si>
  <si>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</si>
  <si>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</si>
  <si>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</si>
  <si>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</si>
  <si>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</si>
  <si>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</si>
  <si>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</si>
  <si>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</si>
  <si>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</si>
  <si>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</si>
  <si>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</si>
  <si>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</si>
  <si>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</si>
  <si>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</si>
  <si>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</si>
  <si>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</si>
  <si>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</si>
  <si>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</si>
  <si>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</si>
  <si>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</si>
  <si>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</si>
  <si>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</si>
  <si>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</si>
  <si>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</si>
  <si>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</si>
  <si>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</si>
  <si>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</si>
  <si>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</si>
  <si>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</si>
  <si>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</si>
  <si>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</si>
  <si>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</si>
  <si>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</si>
  <si>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</si>
  <si>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</si>
  <si>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</si>
  <si>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</si>
  <si>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</si>
  <si>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</si>
  <si>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</si>
  <si>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</si>
  <si>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</si>
  <si>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</si>
  <si>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</si>
  <si>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</si>
  <si>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</si>
  <si>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</si>
  <si>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</si>
  <si>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</si>
  <si>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</si>
  <si>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</si>
  <si>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</si>
  <si>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</si>
  <si>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</si>
  <si>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</si>
  <si>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</si>
  <si>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</si>
  <si>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</si>
  <si>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</si>
  <si>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</si>
  <si>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</si>
  <si>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</si>
  <si>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</si>
  <si>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</si>
  <si>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</si>
  <si>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</si>
  <si>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</si>
  <si>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</si>
  <si>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</si>
  <si>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</si>
  <si>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</si>
  <si>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</si>
  <si>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</si>
  <si>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</si>
  <si>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</si>
  <si>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</si>
  <si>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</si>
  <si>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</si>
  <si>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</si>
  <si>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</si>
  <si>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</si>
  <si>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</si>
  <si>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</si>
  <si>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</si>
  <si>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</si>
  <si>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</si>
  <si>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</si>
  <si>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</si>
  <si>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</si>
  <si>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</si>
  <si>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</si>
  <si>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</si>
  <si>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</si>
  <si>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</si>
  <si>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</si>
  <si>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</si>
  <si>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</si>
  <si>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</si>
  <si>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</si>
  <si>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</si>
  <si>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</si>
  <si>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</si>
  <si>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</si>
  <si>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</si>
  <si>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</si>
  <si>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</si>
  <si>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</si>
  <si>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</si>
  <si>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</si>
  <si>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</si>
  <si>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</si>
  <si>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</si>
  <si>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</si>
  <si>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</si>
  <si>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</si>
  <si>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</si>
  <si>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</si>
  <si>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</si>
  <si>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</si>
  <si>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</si>
  <si>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</si>
  <si>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</si>
  <si>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</si>
  <si>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</si>
  <si>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</si>
  <si>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</si>
  <si>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</si>
  <si>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</si>
  <si>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</si>
  <si>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</si>
  <si>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</si>
  <si>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</si>
  <si>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</si>
  <si>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</si>
  <si>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</si>
  <si>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</si>
  <si>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</si>
  <si>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</si>
  <si>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</si>
  <si>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</si>
  <si>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</si>
  <si>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</si>
  <si>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</si>
  <si>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</si>
  <si>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</si>
  <si>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</si>
  <si>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</si>
  <si>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</si>
  <si>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</si>
  <si>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</si>
  <si>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</si>
  <si>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</si>
  <si>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</si>
  <si>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</si>
  <si>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</si>
  <si>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</si>
  <si>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</si>
  <si>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</si>
  <si>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</si>
  <si>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</si>
  <si>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</si>
  <si>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</si>
  <si>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</si>
  <si>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</si>
  <si>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</si>
  <si>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</si>
  <si>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</si>
  <si>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</si>
  <si>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</si>
  <si>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</si>
  <si>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</si>
  <si>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</si>
  <si>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</si>
  <si>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</si>
  <si>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</si>
  <si>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</si>
  <si>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</si>
  <si>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</si>
  <si>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</si>
  <si>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</si>
  <si>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</si>
  <si>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</si>
  <si>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</si>
  <si>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</si>
  <si>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</si>
  <si>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</si>
  <si>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</si>
  <si>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</si>
  <si>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</si>
  <si>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</si>
  <si>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</si>
  <si>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</si>
  <si>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</si>
  <si>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</si>
  <si>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</si>
  <si>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</si>
  <si>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</si>
  <si>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</si>
  <si>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</si>
  <si>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</si>
  <si>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</si>
  <si>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</si>
  <si>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</si>
  <si>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</si>
  <si>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</si>
  <si>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</si>
  <si>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</si>
  <si>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</si>
  <si>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</si>
  <si>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</si>
  <si>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</si>
  <si>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</si>
  <si>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</si>
  <si>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</si>
  <si>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</si>
  <si>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</si>
  <si>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</si>
  <si>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</si>
  <si>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</si>
  <si>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</si>
  <si>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</si>
  <si>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</si>
  <si>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</si>
  <si>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</si>
  <si>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</si>
  <si>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</si>
  <si>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</si>
  <si>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</si>
  <si>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</si>
  <si>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</si>
  <si>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</si>
  <si>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</si>
  <si>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</si>
  <si>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</si>
  <si>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</si>
  <si>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</si>
  <si>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</si>
  <si>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</si>
  <si>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</si>
  <si>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</si>
  <si>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</si>
  <si>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</si>
  <si>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</si>
  <si>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</si>
  <si>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</si>
  <si>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</si>
  <si>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</si>
  <si>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</si>
  <si>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</si>
  <si>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</si>
  <si>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</si>
  <si>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</si>
  <si>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</si>
  <si>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</si>
  <si>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</si>
  <si>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</si>
  <si>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</si>
  <si>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</si>
  <si>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</si>
  <si>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</si>
  <si>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</si>
  <si>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</si>
  <si>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</si>
  <si>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</si>
  <si>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</si>
  <si>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</si>
  <si>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</si>
  <si>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</si>
  <si>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</si>
  <si>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</si>
  <si>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</si>
  <si>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</si>
  <si>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</si>
  <si>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</si>
  <si>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</si>
  <si>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</si>
  <si>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</si>
  <si>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</si>
  <si>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</si>
  <si>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</si>
  <si>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</si>
  <si>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</si>
  <si>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</si>
  <si>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</si>
  <si>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</si>
  <si>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</si>
  <si>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</si>
  <si>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</si>
  <si>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</si>
  <si>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</si>
  <si>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</si>
  <si>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</si>
  <si>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</si>
  <si>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</si>
  <si>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</si>
  <si>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</si>
  <si>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</si>
  <si>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</si>
  <si>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</si>
  <si>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</si>
  <si>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</si>
  <si>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</si>
  <si>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</si>
  <si>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</si>
  <si>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</si>
  <si>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</si>
  <si>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</si>
  <si>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</si>
  <si>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</si>
  <si>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</si>
  <si>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</si>
  <si>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</si>
  <si>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</si>
  <si>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</si>
  <si>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</si>
  <si>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</si>
  <si>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</si>
  <si>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</si>
  <si>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</si>
  <si>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</si>
  <si>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</si>
  <si>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</si>
  <si>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</si>
  <si>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</si>
  <si>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</si>
  <si>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</si>
  <si>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</si>
  <si>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</si>
  <si>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</si>
  <si>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</si>
  <si>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</si>
  <si>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</si>
  <si>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</si>
  <si>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</si>
  <si>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</si>
  <si>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</si>
  <si>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</si>
  <si>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</si>
  <si>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</si>
  <si>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</si>
  <si>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</si>
  <si>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</si>
  <si>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</si>
  <si>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</si>
  <si>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</si>
  <si>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</si>
  <si>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</si>
  <si>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</si>
  <si>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</si>
  <si>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</si>
  <si>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</si>
  <si>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</si>
  <si>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</si>
  <si>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</si>
  <si>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</si>
  <si>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</si>
  <si>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</si>
  <si>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</si>
  <si>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</si>
  <si>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</si>
  <si>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</si>
  <si>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</si>
  <si>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</si>
  <si>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</si>
  <si>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</si>
  <si>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</si>
  <si>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</si>
  <si>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</si>
  <si>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</si>
  <si>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</si>
  <si>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</si>
  <si>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</si>
  <si>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</si>
  <si>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</si>
  <si>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</si>
  <si>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</si>
  <si>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</si>
  <si>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</si>
  <si>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</si>
  <si>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</si>
  <si>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</si>
  <si>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</si>
  <si>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</si>
  <si>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</si>
  <si>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</si>
  <si>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</si>
  <si>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</si>
  <si>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</si>
  <si>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</si>
  <si>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</si>
  <si>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</si>
  <si>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</si>
  <si>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</si>
  <si>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</si>
  <si>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</si>
  <si>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</si>
  <si>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</si>
  <si>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</si>
  <si>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</si>
  <si>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</si>
  <si>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</si>
  <si>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</si>
  <si>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</si>
  <si>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</si>
  <si>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</si>
  <si>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</si>
  <si>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</si>
  <si>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</si>
  <si>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</si>
  <si>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</si>
  <si>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</si>
  <si>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</si>
  <si>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</si>
  <si>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</si>
  <si>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</si>
  <si>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</si>
  <si>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</si>
  <si>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</si>
  <si>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</si>
  <si>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</si>
  <si>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</si>
  <si>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</si>
  <si>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</si>
  <si>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</si>
  <si>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</si>
  <si>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</si>
  <si>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</si>
  <si>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</si>
  <si>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</si>
  <si>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</si>
  <si>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</si>
  <si>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</si>
  <si>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</si>
  <si>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</si>
  <si>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</si>
  <si>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</si>
  <si>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</si>
  <si>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</si>
  <si>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</si>
  <si>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</si>
  <si>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</si>
  <si>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</si>
  <si>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</si>
  <si>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</si>
  <si>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</si>
  <si>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</si>
  <si>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</si>
  <si>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</si>
  <si>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</si>
  <si>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</si>
  <si>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</si>
  <si>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</si>
  <si>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</si>
  <si>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</si>
  <si>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</si>
  <si>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</si>
  <si>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</si>
  <si>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</si>
  <si>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</si>
  <si>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</si>
  <si>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</si>
  <si>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</si>
  <si>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</si>
  <si>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</si>
  <si>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</si>
  <si>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</si>
  <si>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</si>
  <si>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</si>
  <si>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</si>
  <si>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</si>
  <si>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</si>
  <si>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</si>
  <si>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</si>
  <si>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</si>
  <si>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</si>
  <si>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</si>
  <si>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</si>
  <si>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</si>
  <si>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</si>
  <si>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</si>
  <si>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</si>
  <si>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</si>
  <si>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</si>
  <si>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</si>
  <si>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</si>
  <si>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</si>
  <si>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</si>
  <si>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</si>
  <si>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</si>
  <si>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</si>
  <si>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</si>
  <si>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</si>
  <si>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</si>
  <si>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</si>
  <si>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</si>
  <si>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</si>
  <si>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</si>
  <si>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</si>
  <si>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</si>
  <si>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</si>
  <si>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</si>
  <si>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</si>
  <si>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</si>
  <si>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</si>
  <si>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</si>
  <si>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</si>
  <si>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</si>
  <si>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</si>
  <si>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</si>
  <si>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</si>
  <si>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</si>
  <si>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</si>
  <si>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</si>
  <si>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</si>
  <si>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</si>
  <si>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</si>
  <si>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</si>
  <si>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</si>
  <si>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</si>
  <si>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</si>
  <si>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</si>
  <si>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</si>
  <si>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</si>
  <si>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</si>
  <si>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</si>
  <si>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</si>
  <si>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</si>
  <si>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</si>
  <si>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</si>
  <si>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</si>
  <si>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</si>
  <si>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</si>
  <si>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</si>
  <si>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</si>
  <si>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</si>
  <si>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</si>
  <si>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</si>
  <si>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</si>
  <si>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</si>
  <si>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</si>
  <si>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</si>
  <si>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</si>
  <si>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</si>
  <si>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</si>
  <si>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</si>
  <si>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</si>
  <si>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</si>
  <si>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</si>
  <si>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</si>
  <si>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</si>
  <si>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</si>
  <si>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</si>
  <si>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</si>
  <si>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</si>
  <si>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</si>
  <si>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</si>
  <si>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</si>
  <si>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</si>
  <si>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</si>
  <si>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</si>
  <si>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</si>
  <si>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</si>
  <si>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</si>
  <si>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</si>
  <si>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</si>
  <si>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</si>
  <si>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</si>
  <si>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</si>
  <si>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</si>
  <si>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</si>
  <si>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</si>
  <si>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</si>
  <si>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</si>
  <si>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</si>
  <si>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</si>
  <si>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</si>
  <si>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</si>
  <si>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</si>
  <si>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</si>
  <si>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</si>
  <si>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</si>
  <si>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</si>
  <si>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</si>
  <si>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</si>
  <si>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</si>
  <si>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</si>
  <si>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</si>
  <si>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</si>
  <si>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</si>
  <si>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</si>
  <si>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</si>
  <si>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</si>
  <si>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</si>
  <si>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</si>
  <si>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</si>
  <si>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</si>
  <si>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</si>
  <si>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</si>
  <si>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</si>
  <si>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</si>
  <si>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</si>
  <si>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</si>
  <si>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</si>
  <si>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</si>
  <si>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</si>
  <si>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</si>
  <si>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</si>
  <si>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</si>
  <si>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</si>
  <si>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</si>
  <si>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</si>
  <si>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</si>
  <si>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</si>
  <si>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</si>
  <si>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</si>
  <si>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</si>
  <si>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</si>
  <si>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</si>
  <si>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</si>
  <si>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</si>
  <si>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</si>
  <si>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</si>
  <si>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</si>
  <si>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</si>
  <si>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</si>
  <si>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</si>
  <si>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</si>
  <si>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</si>
  <si>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</si>
  <si>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</si>
  <si>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</si>
  <si>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</si>
  <si>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</si>
  <si>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</si>
  <si>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</si>
  <si>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</si>
  <si>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</si>
  <si>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</si>
  <si>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</si>
  <si>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</si>
  <si>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</si>
  <si>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</si>
  <si>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</si>
  <si>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</si>
  <si>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</si>
  <si>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</si>
  <si>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</si>
  <si>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</si>
  <si>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</si>
  <si>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</si>
  <si>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</si>
  <si>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</si>
  <si>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</si>
  <si>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</si>
  <si>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</si>
  <si>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</si>
  <si>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</si>
  <si>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</si>
  <si>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</si>
  <si>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</si>
  <si>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</si>
  <si>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</si>
  <si>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</si>
  <si>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</si>
  <si>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</si>
  <si>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</si>
  <si>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</si>
  <si>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</si>
  <si>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</si>
  <si>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</si>
  <si>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</si>
  <si>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</si>
  <si>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</si>
  <si>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</si>
  <si>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</si>
  <si>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</si>
  <si>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</si>
  <si>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</si>
  <si>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</si>
  <si>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</si>
  <si>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</si>
  <si>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</si>
  <si>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</si>
  <si>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</si>
  <si>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</si>
  <si>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</si>
  <si>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</si>
  <si>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</si>
  <si>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</si>
  <si>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</si>
  <si>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</si>
  <si>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</si>
  <si>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</si>
  <si>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</si>
  <si>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</si>
  <si>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</si>
  <si>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</si>
  <si>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</si>
  <si>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</si>
  <si>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</si>
  <si>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</si>
  <si>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</si>
  <si>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</si>
  <si>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</si>
  <si>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</si>
  <si>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</si>
  <si>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</si>
  <si>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</si>
  <si>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</si>
  <si>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</si>
  <si>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</si>
  <si>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</si>
  <si>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</si>
  <si>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</si>
  <si>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</si>
  <si>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</si>
  <si>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</si>
  <si>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</si>
  <si>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</si>
  <si>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</si>
  <si>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</si>
  <si>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</si>
  <si>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</si>
  <si>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</si>
  <si>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</si>
  <si>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</si>
  <si>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</si>
  <si>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</si>
  <si>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</si>
  <si>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</si>
  <si>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</si>
  <si>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</si>
  <si>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</si>
  <si>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</si>
  <si>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</si>
  <si>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</si>
  <si>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</si>
  <si>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</si>
  <si>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</si>
  <si>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</si>
  <si>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</si>
  <si>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</si>
  <si>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</si>
  <si>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</si>
  <si>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</si>
  <si>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</si>
  <si>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</si>
  <si>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</si>
  <si>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</si>
  <si>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</si>
  <si>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</si>
  <si>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</si>
  <si>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</si>
  <si>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</si>
  <si>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</si>
  <si>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</si>
  <si>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</si>
  <si>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</si>
  <si>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</si>
  <si>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</si>
  <si>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</si>
  <si>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</si>
  <si>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</si>
  <si>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</si>
  <si>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</si>
  <si>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</si>
  <si>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</si>
  <si>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</si>
  <si>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</si>
  <si>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</si>
  <si>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</si>
  <si>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</si>
  <si>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</si>
  <si>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</si>
  <si>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</si>
  <si>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</si>
  <si>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</si>
  <si>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</si>
  <si>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</si>
  <si>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</si>
  <si>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</si>
  <si>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</si>
  <si>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</si>
  <si>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</si>
  <si>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</si>
  <si>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</si>
  <si>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</si>
  <si>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</si>
  <si>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</si>
  <si>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</si>
  <si>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</si>
  <si>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</si>
  <si>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</si>
  <si>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</si>
  <si>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</si>
  <si>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</si>
  <si>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</si>
  <si>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</si>
  <si>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</si>
  <si>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</si>
  <si>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</si>
  <si>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</si>
  <si>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</si>
  <si>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</si>
  <si>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</si>
  <si>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</si>
  <si>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</si>
  <si>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</si>
  <si>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</si>
  <si>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</si>
  <si>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</si>
  <si>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</si>
  <si>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</si>
  <si>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</si>
  <si>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</si>
  <si>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</si>
  <si>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</si>
  <si>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</si>
  <si>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</si>
  <si>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</si>
  <si>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</si>
  <si>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</si>
  <si>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</si>
  <si>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</si>
  <si>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</si>
  <si>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</si>
  <si>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</si>
  <si>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</si>
  <si>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</si>
  <si>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</si>
  <si>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</si>
  <si>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</si>
  <si>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</si>
  <si>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</si>
  <si>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</si>
  <si>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</si>
  <si>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</si>
  <si>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</si>
  <si>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</si>
  <si>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</si>
  <si>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</si>
  <si>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</si>
  <si>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</si>
  <si>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</si>
  <si>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</si>
  <si>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</si>
  <si>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</si>
  <si>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</si>
  <si>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</si>
  <si>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</si>
  <si>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</si>
  <si>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</si>
  <si>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</si>
  <si>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</si>
  <si>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</si>
  <si>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</si>
  <si>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</si>
  <si>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</si>
  <si>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</si>
  <si>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</si>
  <si>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</si>
  <si>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</si>
  <si>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</si>
  <si>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</si>
  <si>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</si>
  <si>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</si>
  <si>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</si>
  <si>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</si>
  <si>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</si>
  <si>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</si>
  <si>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</si>
  <si>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</si>
  <si>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</si>
  <si>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</si>
  <si>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</si>
  <si>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</si>
  <si>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</si>
  <si>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</si>
  <si>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</si>
  <si>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</si>
  <si>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</si>
  <si>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</si>
  <si>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</si>
  <si>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</si>
  <si>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</si>
  <si>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</si>
  <si>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</si>
  <si>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</si>
  <si>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</si>
  <si>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</si>
  <si>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</si>
  <si>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</si>
  <si>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</si>
  <si>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</si>
  <si>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</si>
  <si>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</si>
  <si>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</si>
  <si>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</si>
  <si>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</si>
  <si>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</si>
  <si>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</si>
  <si>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</si>
  <si>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</si>
  <si>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</si>
  <si>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</si>
  <si>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</si>
  <si>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</si>
  <si>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</si>
  <si>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</si>
  <si>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</si>
  <si>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</si>
  <si>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</si>
  <si>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</si>
  <si>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</si>
  <si>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</si>
  <si>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</si>
  <si>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</si>
  <si>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</si>
  <si>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</si>
  <si>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</si>
  <si>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</si>
  <si>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</si>
  <si>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</si>
  <si>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</si>
  <si>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</si>
  <si>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</si>
  <si>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</si>
  <si>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</si>
  <si>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</si>
  <si>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</si>
  <si>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</si>
  <si>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</si>
  <si>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</si>
  <si>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</si>
  <si>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</si>
  <si>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</si>
  <si>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</si>
  <si>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</si>
  <si>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</si>
  <si>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</si>
  <si>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</si>
  <si>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</si>
  <si>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</si>
  <si>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</si>
  <si>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</si>
  <si>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</si>
  <si>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</si>
  <si>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</si>
  <si>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</si>
  <si>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</si>
  <si>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</si>
  <si>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</si>
  <si>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</si>
  <si>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</si>
  <si>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</si>
  <si>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</si>
  <si>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</si>
  <si>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</si>
  <si>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</si>
  <si>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</si>
  <si>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</si>
  <si>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</si>
  <si>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</si>
  <si>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</si>
  <si>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</si>
  <si>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</si>
  <si>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</si>
  <si>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</si>
  <si>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</si>
  <si>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</si>
  <si>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</si>
  <si>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</si>
  <si>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</si>
  <si>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</si>
  <si>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</si>
  <si>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</si>
  <si>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</si>
  <si>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</si>
  <si>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</si>
  <si>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</si>
  <si>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</si>
  <si>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</si>
  <si>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</si>
  <si>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</si>
  <si>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</si>
  <si>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</si>
  <si>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</si>
  <si>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</si>
  <si>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</si>
  <si>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</si>
  <si>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</si>
  <si>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</si>
  <si>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</si>
  <si>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</si>
  <si>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</si>
  <si>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</si>
  <si>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</si>
  <si>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</si>
  <si>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</si>
  <si>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</si>
  <si>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</si>
  <si>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</si>
  <si>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</si>
  <si>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</si>
  <si>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</si>
  <si>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</si>
  <si>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</si>
  <si>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</si>
  <si>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</si>
  <si>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</si>
  <si>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</si>
  <si>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</si>
  <si>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</si>
  <si>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</si>
  <si>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</si>
  <si>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</si>
  <si>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</si>
  <si>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</si>
  <si>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</si>
  <si>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</si>
  <si>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</si>
  <si>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</si>
  <si>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</si>
  <si>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</si>
  <si>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</si>
  <si>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</si>
  <si>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</si>
  <si>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</si>
  <si>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</si>
  <si>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</si>
  <si>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</si>
  <si>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</si>
  <si>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</si>
  <si>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</si>
  <si>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</si>
  <si>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</si>
  <si>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</si>
  <si>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</si>
  <si>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</si>
  <si>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</si>
  <si>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</si>
  <si>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</si>
  <si>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</si>
  <si>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</si>
  <si>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</si>
  <si>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</si>
  <si>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</si>
  <si>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</si>
  <si>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</si>
  <si>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</si>
  <si>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</si>
  <si>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</si>
  <si>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</si>
  <si>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</si>
  <si>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</si>
  <si>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</si>
  <si>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</si>
  <si>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</si>
  <si>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</si>
  <si>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</si>
  <si>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</si>
  <si>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</si>
  <si>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</si>
  <si>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</si>
  <si>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</si>
  <si>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</si>
  <si>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</si>
  <si>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</si>
  <si>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</si>
  <si>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</si>
  <si>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</si>
  <si>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</si>
  <si>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</si>
  <si>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</si>
  <si>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</si>
  <si>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</si>
  <si>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</si>
  <si>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</si>
  <si>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</si>
  <si>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</si>
  <si>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</si>
  <si>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</si>
  <si>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</si>
  <si>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</si>
  <si>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</si>
  <si>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</si>
  <si>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</si>
  <si>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</si>
  <si>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</si>
  <si>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</si>
  <si>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</si>
  <si>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</si>
  <si>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</si>
  <si>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</si>
  <si>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</si>
  <si>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</si>
  <si>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</si>
  <si>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</si>
  <si>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</si>
  <si>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</si>
  <si>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</si>
  <si>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</si>
  <si>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</si>
  <si>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</si>
  <si>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</si>
  <si>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</si>
  <si>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</si>
  <si>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</si>
  <si>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</si>
  <si>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</si>
  <si>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</si>
  <si>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</si>
  <si>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</si>
  <si>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</si>
  <si>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</si>
  <si>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</si>
  <si>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</si>
  <si>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</si>
  <si>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</si>
  <si>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</si>
  <si>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</si>
  <si>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</si>
  <si>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</si>
  <si>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</si>
  <si>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</si>
  <si>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</si>
  <si>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</si>
  <si>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</si>
  <si>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</si>
  <si>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</si>
  <si>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</si>
  <si>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</si>
  <si>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</si>
  <si>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</si>
  <si>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</si>
  <si>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</si>
  <si>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</si>
  <si>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</si>
  <si>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</si>
  <si>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</si>
  <si>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</si>
  <si>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</si>
  <si>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</si>
  <si>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</si>
  <si>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</si>
  <si>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</si>
  <si>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</si>
  <si>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</si>
  <si>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</si>
  <si>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</si>
  <si>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</si>
  <si>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</si>
  <si>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</si>
  <si>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</si>
  <si>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</si>
  <si>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</si>
  <si>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</si>
  <si>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</si>
  <si>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</si>
  <si>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</si>
  <si>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</si>
  <si>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</si>
  <si>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</si>
  <si>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</si>
  <si>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</si>
  <si>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</si>
  <si>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</si>
  <si>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</si>
  <si>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</si>
  <si>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</si>
  <si>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</si>
  <si>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</si>
  <si>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</si>
  <si>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</si>
  <si>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</si>
  <si>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</si>
  <si>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</si>
  <si>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</si>
  <si>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</si>
  <si>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</si>
  <si>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</si>
  <si>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</si>
  <si>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</si>
  <si>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</si>
  <si>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</si>
  <si>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</si>
  <si>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</si>
  <si>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</si>
  <si>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</si>
  <si>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</si>
  <si>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</si>
  <si>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</si>
  <si>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</si>
  <si>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</si>
  <si>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</si>
  <si>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</si>
  <si>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</si>
  <si>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</si>
  <si>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</si>
  <si>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</si>
  <si>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</si>
  <si>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</si>
  <si>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</si>
  <si>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</si>
  <si>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</si>
  <si>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</si>
  <si>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</si>
  <si>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</si>
  <si>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</si>
  <si>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</si>
  <si>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</si>
  <si>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</si>
  <si>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</si>
  <si>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</si>
  <si>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</si>
  <si>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</si>
  <si>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</si>
  <si>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</si>
  <si>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</si>
  <si>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</si>
  <si>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</si>
  <si>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</si>
  <si>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</si>
  <si>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</si>
  <si>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</si>
  <si>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</si>
  <si>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</si>
  <si>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</si>
  <si>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</si>
  <si>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</si>
  <si>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</si>
  <si>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</si>
  <si>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</si>
  <si>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</si>
  <si>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</si>
  <si>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</si>
  <si>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</si>
  <si>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</si>
  <si>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</si>
  <si>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</si>
  <si>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</si>
  <si>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</si>
  <si>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</si>
  <si>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</si>
  <si>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</si>
  <si>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</si>
  <si>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</si>
  <si>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</si>
  <si>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</si>
  <si>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</si>
  <si>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</si>
  <si>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</si>
  <si>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</si>
  <si>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</si>
  <si>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</si>
  <si>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</si>
  <si>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</si>
  <si>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</si>
  <si>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</si>
  <si>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</si>
  <si>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</si>
  <si>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</si>
  <si>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</si>
  <si>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</si>
  <si>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</si>
  <si>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</si>
  <si>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</si>
  <si>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</si>
  <si>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</si>
  <si>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</si>
  <si>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</si>
  <si>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</si>
  <si>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</si>
  <si>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</si>
  <si>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</si>
  <si>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</si>
  <si>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</si>
  <si>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</si>
  <si>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</si>
  <si>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</si>
  <si>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</si>
  <si>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</si>
  <si>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</si>
  <si>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</si>
  <si>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</si>
  <si>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</si>
  <si>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</si>
  <si>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</si>
  <si>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</si>
  <si>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</si>
  <si>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</si>
  <si>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</si>
  <si>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</si>
  <si>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</si>
  <si>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</si>
  <si>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</si>
  <si>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</si>
  <si>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</si>
  <si>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</si>
  <si>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</si>
  <si>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</si>
  <si>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</si>
  <si>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</si>
  <si>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</si>
  <si>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</si>
  <si>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</si>
  <si>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</si>
  <si>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</si>
  <si>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</si>
  <si>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</si>
  <si>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</si>
  <si>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</si>
  <si>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</si>
  <si>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</si>
  <si>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</si>
  <si>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</si>
  <si>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</si>
  <si>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</si>
  <si>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</si>
  <si>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</si>
  <si>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</si>
  <si>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</si>
  <si>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</si>
  <si>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</si>
  <si>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</si>
  <si>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</si>
  <si>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</si>
  <si>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</si>
  <si>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</si>
  <si>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</si>
  <si>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</si>
  <si>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</si>
  <si>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</si>
  <si>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</si>
  <si>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</si>
  <si>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</si>
  <si>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</si>
  <si>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</si>
  <si>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</si>
  <si>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</si>
  <si>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</si>
  <si>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</si>
  <si>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</si>
  <si>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</si>
  <si>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</si>
  <si>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</si>
  <si>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</si>
  <si>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</si>
  <si>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</si>
  <si>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</si>
  <si>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</si>
  <si>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</si>
  <si>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</si>
  <si>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</si>
  <si>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</si>
  <si>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</si>
  <si>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</si>
  <si>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</si>
  <si>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</si>
  <si>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</si>
  <si>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</si>
  <si>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</si>
  <si>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</si>
  <si>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</si>
  <si>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</si>
  <si>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</si>
  <si>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</si>
  <si>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</si>
  <si>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</si>
  <si>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</si>
  <si>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</si>
  <si>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</si>
  <si>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</si>
  <si>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</si>
  <si>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</si>
  <si>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</si>
  <si>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</si>
  <si>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</si>
  <si>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</si>
  <si>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</si>
  <si>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</si>
  <si>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</si>
  <si>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</si>
  <si>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</si>
  <si>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</si>
  <si>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</si>
  <si>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</si>
  <si>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</si>
  <si>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</si>
  <si>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</si>
  <si>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</si>
  <si>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</si>
  <si>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</si>
  <si>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</si>
  <si>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</si>
  <si>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</si>
  <si>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</si>
  <si>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</si>
  <si>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</si>
  <si>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</si>
  <si>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</si>
  <si>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</si>
  <si>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</si>
  <si>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</si>
  <si>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</si>
  <si>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</si>
  <si>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</si>
  <si>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</si>
  <si>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</si>
  <si>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</si>
  <si>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</si>
  <si>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</si>
  <si>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</si>
  <si>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</si>
  <si>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</si>
  <si>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</si>
  <si>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</si>
  <si>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</si>
  <si>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</si>
  <si>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</si>
  <si>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</si>
  <si>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</si>
  <si>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</si>
  <si>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</si>
  <si>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</si>
  <si>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</si>
  <si>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</si>
  <si>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</si>
  <si>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</si>
  <si>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</si>
  <si>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</si>
  <si>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</si>
  <si>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</si>
  <si>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</si>
  <si>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</si>
  <si>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</si>
  <si>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</si>
  <si>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</si>
  <si>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</si>
  <si>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</si>
  <si>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</si>
  <si>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</si>
  <si>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</si>
  <si>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</si>
  <si>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</si>
  <si>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</si>
  <si>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</si>
  <si>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</si>
  <si>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</si>
  <si>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</si>
  <si>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</si>
  <si>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</si>
  <si>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</si>
  <si>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</si>
  <si>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</si>
  <si>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</si>
  <si>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</si>
  <si>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</si>
  <si>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</si>
  <si>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</si>
  <si>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</si>
  <si>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</si>
  <si>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</si>
  <si>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</si>
  <si>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</si>
  <si>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</si>
  <si>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</si>
  <si>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</si>
  <si>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</si>
  <si>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</si>
  <si>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</si>
  <si>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</si>
  <si>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</si>
  <si>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</si>
  <si>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</si>
  <si>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</si>
  <si>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</si>
  <si>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</si>
  <si>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</si>
  <si>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</si>
  <si>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</si>
  <si>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</si>
  <si>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</si>
  <si>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</si>
  <si>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</si>
  <si>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</si>
  <si>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</si>
  <si>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</si>
  <si>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</si>
  <si>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</si>
  <si>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</si>
  <si>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</si>
  <si>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</si>
  <si>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</si>
  <si>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</si>
  <si>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</si>
  <si>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</si>
  <si>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</si>
  <si>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</si>
  <si>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</si>
  <si>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</si>
  <si>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</si>
  <si>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</si>
  <si>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</si>
  <si>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</si>
  <si>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</si>
  <si>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</si>
  <si>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</si>
  <si>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</si>
  <si>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</si>
  <si>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</si>
  <si>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</si>
  <si>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</si>
  <si>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</si>
  <si>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</si>
  <si>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</si>
  <si>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</si>
  <si>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</si>
  <si>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</si>
  <si>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</si>
  <si>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</si>
  <si>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</si>
  <si>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</si>
  <si>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</si>
  <si>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</si>
  <si>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</si>
  <si>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</si>
  <si>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</si>
  <si>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</si>
  <si>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</si>
  <si>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</si>
  <si>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</si>
  <si>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</si>
  <si>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</si>
  <si>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</si>
  <si>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</si>
  <si>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</si>
  <si>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</si>
  <si>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</si>
  <si>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</si>
  <si>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</si>
  <si>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</si>
  <si>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</si>
  <si>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</si>
  <si>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</si>
  <si>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</si>
  <si>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</si>
  <si>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</si>
  <si>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</si>
  <si>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</si>
  <si>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</si>
  <si>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</si>
  <si>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</si>
  <si>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</si>
  <si>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</si>
  <si>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</si>
  <si>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</si>
  <si>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</si>
  <si>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</si>
  <si>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</si>
  <si>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</si>
  <si>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</si>
  <si>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</si>
  <si>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</si>
  <si>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</si>
  <si>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</si>
  <si>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</si>
  <si>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</si>
  <si>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</si>
  <si>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</si>
  <si>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</si>
  <si>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</si>
  <si>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</si>
  <si>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</si>
  <si>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</si>
  <si>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</si>
  <si>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</si>
  <si>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</si>
  <si>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</si>
  <si>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</si>
  <si>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</si>
  <si>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</si>
  <si>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</si>
  <si>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</si>
  <si>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</si>
  <si>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</si>
  <si>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</si>
  <si>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</si>
  <si>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</si>
  <si>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</si>
  <si>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</si>
  <si>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</si>
  <si>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</si>
  <si>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</si>
  <si>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</si>
  <si>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</si>
  <si>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</si>
  <si>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</si>
  <si>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</si>
  <si>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</si>
  <si>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</si>
  <si>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</si>
  <si>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</si>
  <si>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</si>
  <si>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</si>
  <si>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</si>
  <si>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</si>
  <si>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</si>
  <si>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</si>
  <si>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</si>
  <si>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</si>
  <si>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</si>
  <si>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</si>
  <si>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</si>
  <si>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</si>
  <si>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</si>
  <si>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</si>
  <si>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</si>
  <si>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</si>
  <si>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</si>
  <si>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</si>
  <si>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</si>
  <si>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</si>
  <si>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</si>
  <si>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</si>
  <si>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</si>
  <si>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</si>
  <si>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</si>
  <si>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</si>
  <si>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</si>
  <si>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</si>
  <si>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</si>
  <si>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</si>
  <si>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</si>
  <si>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</si>
  <si>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</si>
  <si>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</si>
  <si>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</si>
  <si>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</si>
  <si>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</si>
  <si>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</si>
  <si>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</si>
  <si>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</si>
  <si>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</si>
  <si>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</si>
  <si>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</si>
  <si>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</si>
  <si>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</si>
  <si>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</si>
  <si>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</si>
  <si>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</si>
  <si>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</si>
  <si>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</si>
  <si>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</si>
  <si>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</si>
  <si>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</si>
  <si>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</si>
  <si>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</si>
  <si>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</si>
  <si>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</si>
  <si>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</si>
  <si>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</si>
  <si>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</si>
  <si>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</si>
  <si>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</si>
  <si>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</si>
  <si>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</si>
  <si>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</si>
  <si>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</si>
  <si>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</si>
  <si>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</si>
  <si>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</si>
  <si>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</si>
  <si>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</si>
  <si>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</si>
  <si>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</si>
  <si>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</si>
  <si>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</si>
  <si>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</si>
  <si>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</si>
  <si>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</si>
  <si>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</si>
  <si>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</si>
  <si>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</si>
  <si>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</si>
  <si>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</si>
  <si>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</si>
  <si>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</si>
  <si>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</si>
  <si>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</si>
  <si>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</si>
  <si>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</si>
  <si>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</si>
  <si>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</si>
  <si>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</si>
  <si>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</si>
  <si>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</si>
  <si>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</si>
  <si>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</si>
  <si>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</si>
  <si>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</si>
  <si>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</si>
  <si>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</si>
  <si>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</si>
  <si>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</si>
  <si>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</si>
  <si>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</si>
  <si>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</si>
  <si>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</si>
  <si>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</si>
  <si>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</si>
  <si>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</si>
  <si>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</si>
  <si>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</si>
  <si>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</si>
  <si>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</si>
  <si>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</si>
  <si>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</si>
  <si>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</si>
  <si>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</si>
  <si>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</si>
  <si>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</si>
  <si>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</si>
  <si>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</si>
  <si>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</si>
  <si>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</si>
  <si>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</si>
  <si>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</si>
  <si>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</si>
  <si>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</si>
  <si>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</si>
  <si>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</si>
  <si>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</si>
  <si>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</si>
  <si>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</si>
  <si>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</si>
  <si>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</si>
  <si>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</si>
  <si>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</si>
  <si>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</si>
  <si>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</si>
  <si>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</si>
  <si>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</si>
  <si>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</si>
  <si>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</si>
  <si>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</si>
  <si>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</si>
  <si>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</si>
  <si>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</si>
  <si>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</si>
  <si>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</si>
  <si>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</si>
  <si>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</si>
  <si>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</si>
  <si>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</si>
  <si>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</si>
  <si>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</si>
  <si>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</si>
  <si>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</si>
  <si>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</si>
  <si>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</si>
  <si>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</si>
  <si>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</si>
  <si>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</si>
  <si>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</si>
  <si>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</si>
  <si>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</si>
  <si>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</si>
  <si>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</si>
  <si>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</si>
  <si>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</si>
  <si>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</si>
  <si>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</si>
  <si>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</si>
  <si>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</si>
  <si>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</si>
  <si>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</si>
  <si>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</si>
  <si>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</si>
  <si>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</si>
  <si>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</si>
  <si>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</si>
  <si>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</si>
  <si>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</si>
  <si>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</si>
  <si>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</si>
  <si>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</si>
  <si>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</si>
  <si>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</si>
  <si>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</si>
  <si>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</si>
  <si>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</si>
  <si>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</si>
  <si>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</si>
  <si>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</si>
  <si>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</si>
  <si>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</si>
  <si>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</si>
  <si>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</si>
  <si>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</si>
  <si>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</si>
  <si>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</si>
  <si>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</si>
  <si>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</si>
  <si>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</si>
  <si>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</si>
  <si>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</si>
  <si>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</si>
  <si>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</si>
  <si>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</si>
  <si>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</si>
  <si>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</si>
  <si>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</si>
  <si>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</si>
  <si>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</si>
  <si>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</si>
  <si>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</si>
  <si>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</si>
  <si>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</si>
  <si>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</si>
  <si>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</si>
  <si>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</si>
  <si>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</si>
  <si>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</si>
  <si>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</si>
  <si>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</si>
  <si>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</si>
  <si>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</si>
  <si>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</si>
  <si>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</si>
  <si>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</si>
  <si>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</si>
  <si>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</si>
  <si>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</si>
  <si>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</si>
  <si>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</si>
  <si>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</si>
  <si>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</si>
  <si>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</si>
  <si>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</si>
  <si>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</si>
  <si>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</si>
  <si>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</si>
  <si>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</si>
  <si>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</si>
  <si>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</si>
  <si>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</si>
  <si>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</si>
  <si>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</si>
  <si>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</si>
  <si>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</si>
  <si>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</si>
  <si>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</si>
  <si>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</si>
  <si>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</si>
  <si>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</si>
  <si>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</si>
  <si>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</si>
  <si>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</si>
  <si>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</si>
  <si>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</si>
  <si>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</si>
  <si>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</si>
  <si>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</si>
  <si>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</si>
  <si>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</si>
  <si>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</si>
  <si>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</si>
  <si>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</si>
  <si>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</si>
  <si>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</si>
  <si>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</si>
  <si>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</si>
  <si>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</si>
  <si>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</si>
  <si>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</si>
  <si>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</si>
  <si>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</si>
  <si>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</si>
  <si>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</si>
  <si>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</si>
  <si>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</si>
  <si>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</si>
  <si>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</si>
  <si>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</si>
  <si>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</si>
  <si>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</si>
  <si>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</si>
  <si>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</si>
  <si>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</si>
  <si>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</si>
  <si>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</si>
  <si>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</si>
  <si>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</si>
  <si>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</si>
  <si>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</si>
  <si>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</si>
  <si>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</si>
  <si>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</si>
  <si>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</si>
  <si>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</si>
  <si>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</si>
  <si>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</si>
  <si>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</si>
  <si>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</si>
  <si>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</si>
  <si>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</si>
  <si>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</si>
  <si>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</si>
  <si>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</si>
  <si>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</si>
  <si>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</si>
  <si>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</si>
  <si>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</si>
  <si>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</si>
  <si>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</si>
  <si>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</si>
  <si>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</si>
  <si>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</si>
  <si>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</si>
  <si>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</si>
  <si>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</si>
  <si>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</si>
  <si>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</si>
  <si>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</si>
  <si>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</si>
  <si>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</si>
  <si>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</si>
  <si>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</si>
  <si>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</si>
  <si>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</si>
  <si>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</si>
  <si>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</si>
  <si>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</si>
  <si>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</si>
  <si>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</si>
  <si>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</si>
  <si>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</si>
  <si>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</si>
  <si>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</si>
  <si>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</si>
  <si>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</si>
  <si>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</si>
  <si>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</si>
  <si>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</si>
  <si>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</si>
  <si>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</si>
  <si>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</si>
  <si>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</si>
  <si>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</si>
  <si>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</si>
  <si>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</si>
  <si>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</si>
  <si>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</si>
  <si>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</si>
  <si>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</si>
  <si>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</si>
  <si>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</si>
  <si>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</si>
  <si>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</si>
  <si>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</si>
  <si>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</si>
  <si>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</si>
  <si>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</si>
  <si>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</si>
  <si>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</si>
  <si>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</si>
  <si>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</si>
  <si>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</si>
  <si>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</si>
  <si>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</si>
  <si>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</si>
  <si>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</si>
  <si>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</si>
  <si>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</si>
  <si>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</si>
  <si>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</si>
  <si>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</si>
  <si>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</si>
  <si>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</si>
  <si>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</si>
  <si>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</si>
  <si>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</si>
  <si>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</si>
  <si>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</si>
  <si>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</si>
  <si>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</si>
  <si>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</si>
  <si>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</si>
  <si>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</si>
  <si>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</si>
  <si>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</si>
  <si>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</si>
  <si>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</si>
  <si>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</si>
  <si>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</si>
  <si>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</si>
  <si>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</si>
  <si>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</si>
  <si>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</si>
  <si>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</si>
  <si>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</si>
  <si>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</si>
  <si>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</si>
  <si>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</si>
  <si>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</si>
  <si>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</si>
  <si>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</si>
  <si>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</si>
  <si>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</si>
  <si>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</si>
  <si>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</si>
  <si>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</si>
  <si>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</si>
  <si>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</si>
  <si>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</si>
  <si>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</si>
  <si>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</si>
  <si>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</si>
  <si>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</si>
  <si>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</si>
  <si>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</si>
  <si>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</si>
  <si>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</si>
  <si>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</si>
  <si>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</si>
  <si>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</si>
  <si>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</si>
  <si>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</si>
  <si>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</si>
  <si>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</si>
  <si>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</si>
  <si>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</si>
  <si>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</si>
  <si>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</si>
  <si>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</si>
  <si>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</si>
  <si>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</si>
  <si>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</si>
  <si>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</si>
  <si>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</si>
  <si>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</si>
  <si>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</si>
  <si>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</si>
  <si>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</si>
  <si>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</si>
  <si>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</si>
  <si>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</si>
  <si>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</si>
  <si>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</si>
  <si>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</si>
  <si>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</si>
  <si>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</si>
  <si>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</si>
  <si>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</si>
  <si>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</si>
  <si>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</si>
  <si>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</si>
  <si>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</si>
  <si>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</si>
  <si>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</si>
  <si>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</si>
  <si>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</si>
  <si>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</si>
  <si>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</si>
  <si>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</si>
  <si>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</si>
  <si>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</si>
  <si>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</si>
  <si>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</si>
  <si>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</si>
  <si>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</si>
  <si>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</si>
  <si>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</si>
  <si>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</si>
  <si>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</si>
  <si>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</si>
  <si>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</si>
  <si>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</si>
  <si>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</si>
  <si>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</si>
  <si>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</si>
  <si>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</si>
  <si>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</si>
  <si>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</si>
  <si>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</si>
  <si>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</si>
  <si>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</si>
  <si>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</si>
  <si>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</si>
  <si>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</si>
  <si>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</si>
  <si>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</si>
  <si>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</si>
  <si>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</si>
  <si>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</si>
  <si>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</si>
  <si>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</si>
  <si>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</si>
  <si>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</si>
  <si>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</si>
  <si>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</si>
  <si>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</si>
  <si>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</si>
  <si>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</si>
  <si>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</si>
  <si>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</si>
  <si>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</si>
  <si>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</si>
  <si>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</si>
  <si>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</si>
  <si>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</si>
  <si>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</si>
  <si>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</si>
  <si>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</si>
  <si>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</si>
  <si>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</si>
  <si>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</si>
  <si>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</si>
  <si>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</si>
  <si>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</si>
  <si>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</si>
  <si>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</si>
  <si>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</si>
  <si>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</si>
  <si>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</si>
  <si>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</si>
  <si>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</si>
  <si>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</si>
  <si>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</si>
  <si>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</si>
  <si>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</si>
  <si>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</si>
  <si>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</si>
  <si>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</si>
  <si>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</si>
  <si>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</si>
  <si>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</si>
  <si>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</si>
  <si>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</si>
  <si>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</si>
  <si>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</si>
  <si>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</si>
  <si>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</si>
  <si>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</si>
  <si>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</si>
  <si>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</si>
  <si>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</si>
  <si>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</si>
  <si>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</si>
  <si>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</si>
  <si>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</si>
  <si>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</si>
  <si>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</si>
  <si>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</si>
  <si>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</si>
  <si>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</si>
  <si>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</si>
  <si>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</si>
  <si>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</si>
  <si>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</si>
  <si>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</si>
  <si>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</si>
  <si>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</si>
  <si>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</si>
  <si>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</si>
  <si>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</si>
  <si>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</si>
  <si>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</si>
  <si>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</si>
  <si>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</si>
  <si>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</si>
  <si>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</si>
  <si>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</si>
  <si>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</si>
  <si>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</si>
  <si>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</si>
  <si>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</si>
  <si>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</si>
  <si>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</si>
  <si>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</si>
  <si>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</si>
  <si>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</si>
  <si>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</si>
  <si>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</si>
  <si>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</si>
  <si>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</si>
  <si>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</si>
  <si>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</si>
  <si>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</si>
  <si>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</si>
  <si>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</si>
  <si>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</si>
  <si>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</si>
  <si>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</si>
  <si>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</si>
  <si>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</si>
  <si>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</si>
  <si>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</si>
  <si>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</si>
  <si>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</si>
  <si>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</si>
  <si>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</si>
  <si>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</si>
  <si>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</si>
  <si>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</si>
  <si>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</si>
  <si>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</si>
  <si>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</si>
  <si>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</si>
  <si>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</si>
  <si>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</si>
  <si>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</si>
  <si>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</si>
  <si>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</si>
  <si>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</si>
  <si>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</si>
  <si>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</si>
  <si>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</si>
  <si>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</si>
  <si>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</si>
  <si>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</si>
  <si>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</si>
  <si>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</si>
  <si>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</si>
  <si>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</si>
  <si>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</si>
  <si>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</si>
  <si>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</si>
  <si>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</si>
  <si>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</si>
  <si>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</si>
  <si>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</si>
  <si>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</si>
  <si>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</si>
  <si>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</si>
  <si>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</si>
  <si>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</si>
  <si>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</si>
  <si>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</si>
  <si>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</si>
  <si>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</si>
  <si>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</si>
  <si>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</si>
  <si>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</si>
  <si>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</si>
  <si>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</si>
  <si>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</si>
  <si>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</si>
  <si>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</si>
  <si>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</si>
  <si>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</si>
  <si>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</si>
  <si>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</si>
  <si>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</si>
  <si>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</si>
  <si>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</si>
  <si>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</si>
  <si>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</si>
  <si>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</si>
  <si>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</si>
  <si>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</si>
  <si>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</si>
  <si>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</si>
  <si>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</si>
  <si>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</si>
  <si>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</si>
  <si>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</si>
  <si>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</si>
  <si>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</si>
  <si>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</si>
  <si>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</si>
  <si>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</si>
  <si>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</si>
  <si>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</si>
  <si>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</si>
  <si>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</si>
  <si>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</si>
  <si>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</si>
  <si>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</si>
  <si>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</si>
  <si>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</si>
  <si>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</si>
  <si>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</si>
  <si>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</si>
  <si>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</si>
  <si>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</si>
  <si>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</si>
  <si>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</si>
  <si>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</si>
  <si>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</si>
  <si>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</si>
  <si>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</si>
  <si>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</si>
  <si>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</si>
  <si>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</si>
  <si>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</si>
  <si>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</si>
  <si>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</si>
  <si>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</si>
  <si>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</si>
  <si>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</si>
  <si>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</si>
  <si>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</si>
  <si>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</si>
  <si>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</si>
  <si>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</si>
  <si>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</si>
  <si>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</si>
  <si>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</si>
  <si>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</si>
  <si>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</si>
  <si>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</si>
  <si>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</si>
  <si>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</si>
  <si>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</si>
  <si>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</si>
  <si>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</si>
  <si>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</si>
  <si>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</si>
  <si>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</si>
  <si>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</si>
  <si>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</si>
  <si>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</si>
  <si>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</si>
  <si>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</si>
  <si>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</si>
  <si>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</si>
  <si>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</si>
  <si>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</si>
  <si>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</si>
  <si>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</si>
  <si>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</si>
  <si>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</si>
  <si>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</si>
  <si>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</si>
  <si>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</si>
  <si>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</si>
  <si>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</si>
  <si>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</si>
  <si>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</si>
  <si>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</si>
  <si>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</si>
  <si>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</si>
  <si>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</si>
  <si>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</si>
  <si>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</si>
  <si>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</si>
  <si>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</si>
  <si>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</si>
  <si>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</si>
  <si>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</si>
  <si>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</si>
  <si>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</si>
  <si>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</si>
  <si>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</si>
  <si>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</si>
  <si>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</si>
  <si>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</si>
  <si>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</si>
  <si>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</si>
  <si>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</si>
  <si>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</si>
  <si>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</si>
  <si>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</si>
  <si>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</si>
  <si>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</si>
  <si>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</si>
  <si>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</si>
  <si>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</si>
  <si>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</si>
  <si>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</si>
  <si>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</si>
  <si>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</si>
  <si>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</si>
  <si>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</si>
  <si>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</si>
  <si>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</si>
  <si>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</si>
  <si>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</si>
  <si>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</si>
  <si>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</si>
  <si>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</si>
  <si>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</si>
  <si>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</si>
  <si>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</si>
  <si>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</si>
  <si>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</si>
  <si>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</si>
  <si>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</si>
  <si>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</si>
  <si>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</si>
  <si>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</si>
  <si>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</si>
  <si>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</si>
  <si>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</si>
  <si>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</si>
  <si>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</si>
  <si>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</si>
  <si>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</si>
  <si>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</si>
  <si>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</si>
  <si>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</si>
  <si>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</si>
  <si>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</si>
  <si>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</si>
  <si>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</si>
  <si>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</si>
  <si>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</si>
  <si>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</si>
  <si>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</si>
  <si>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</si>
  <si>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</si>
  <si>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</si>
  <si>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</si>
  <si>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</si>
  <si>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</si>
  <si>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</si>
  <si>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</si>
  <si>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</si>
  <si>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</si>
  <si>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</si>
  <si>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</si>
  <si>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</si>
  <si>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</si>
  <si>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</si>
  <si>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</si>
  <si>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</si>
  <si>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</si>
  <si>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</si>
  <si>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</si>
  <si>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</si>
  <si>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</si>
  <si>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</si>
  <si>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</si>
  <si>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</si>
  <si>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</si>
  <si>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</si>
  <si>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</si>
  <si>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</si>
  <si>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</si>
  <si>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</si>
  <si>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</si>
  <si>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</si>
  <si>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</si>
  <si>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</si>
  <si>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</si>
  <si>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</si>
  <si>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</si>
  <si>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</si>
  <si>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</si>
  <si>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</si>
  <si>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</si>
  <si>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</si>
  <si>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</si>
  <si>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</si>
  <si>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</si>
  <si>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</si>
  <si>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</si>
  <si>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</si>
  <si>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</si>
  <si>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</si>
  <si>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</si>
  <si>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</si>
  <si>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</si>
  <si>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</si>
  <si>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</si>
  <si>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</si>
  <si>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</si>
  <si>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</si>
  <si>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</si>
  <si>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</si>
  <si>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</si>
  <si>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</si>
  <si>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</si>
  <si>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</si>
  <si>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</si>
  <si>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</si>
  <si>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</si>
  <si>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</si>
  <si>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</si>
  <si>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</si>
  <si>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</si>
  <si>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</si>
  <si>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</si>
  <si>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</si>
  <si>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</si>
  <si>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</si>
  <si>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</si>
  <si>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</si>
  <si>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</si>
  <si>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</si>
  <si>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</si>
  <si>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</si>
  <si>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</si>
  <si>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</si>
  <si>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</si>
  <si>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</si>
  <si>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</si>
  <si>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</si>
  <si>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</si>
  <si>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</si>
  <si>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</si>
  <si>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</si>
  <si>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</si>
  <si>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</si>
  <si>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</si>
  <si>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</si>
  <si>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</si>
  <si>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</si>
  <si>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</si>
  <si>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</si>
  <si>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</si>
  <si>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</si>
  <si>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</si>
  <si>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</si>
  <si>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</si>
  <si>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</si>
  <si>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</si>
  <si>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</si>
  <si>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</si>
  <si>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</si>
  <si>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</si>
  <si>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</si>
  <si>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</si>
  <si>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</si>
  <si>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</si>
  <si>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</si>
  <si>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</si>
  <si>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</si>
  <si>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</si>
  <si>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</si>
  <si>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</si>
  <si>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</si>
  <si>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</si>
  <si>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</si>
  <si>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</si>
  <si>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</si>
  <si>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</si>
  <si>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</si>
  <si>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</si>
  <si>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</si>
  <si>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</si>
  <si>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</si>
  <si>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</si>
  <si>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</si>
  <si>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</si>
  <si>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</si>
  <si>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</si>
  <si>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</si>
  <si>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</si>
  <si>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</si>
  <si>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</si>
  <si>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</si>
  <si>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</si>
  <si>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</si>
  <si>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</si>
  <si>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</si>
  <si>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</si>
  <si>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</si>
  <si>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</si>
  <si>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</si>
  <si>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</si>
  <si>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</si>
  <si>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</si>
  <si>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</si>
  <si>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</si>
  <si>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</si>
  <si>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</si>
  <si>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</si>
  <si>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</si>
  <si>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</si>
  <si>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</si>
  <si>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</si>
  <si>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</si>
  <si>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</si>
  <si>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</si>
  <si>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</si>
  <si>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</si>
  <si>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</si>
  <si>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</si>
  <si>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</si>
  <si>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</si>
  <si>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</si>
  <si>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</si>
  <si>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</si>
  <si>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</si>
  <si>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</si>
  <si>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</si>
  <si>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</si>
  <si>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</si>
  <si>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</si>
  <si>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</si>
  <si>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</si>
  <si>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</si>
  <si>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</si>
  <si>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</si>
  <si>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</si>
  <si>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</si>
  <si>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</si>
  <si>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</si>
  <si>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</si>
  <si>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</si>
  <si>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</si>
  <si>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</si>
  <si>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</si>
  <si>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</si>
  <si>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</si>
  <si>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</si>
  <si>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</si>
  <si>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</si>
  <si>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</si>
  <si>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</si>
  <si>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</si>
  <si>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</si>
  <si>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</si>
  <si>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</si>
  <si>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</si>
  <si>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</si>
  <si>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</si>
  <si>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</si>
  <si>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</si>
  <si>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</si>
  <si>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</si>
  <si>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</si>
  <si>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</si>
  <si>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</si>
  <si>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</si>
  <si>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</si>
  <si>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</si>
  <si>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</si>
  <si>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</si>
  <si>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</si>
  <si>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</si>
  <si>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</si>
  <si>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</si>
  <si>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</si>
  <si>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</si>
  <si>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</si>
  <si>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</si>
  <si>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</si>
  <si>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</si>
  <si>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</si>
  <si>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</si>
  <si>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</si>
  <si>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</si>
  <si>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</si>
  <si>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</si>
  <si>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</si>
  <si>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</si>
  <si>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</si>
  <si>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</si>
  <si>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</si>
  <si>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</si>
  <si>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</si>
  <si>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</si>
  <si>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</si>
  <si>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</si>
  <si>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</si>
  <si>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</si>
  <si>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</si>
  <si>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</si>
  <si>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</si>
  <si>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</si>
  <si>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</si>
  <si>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</si>
  <si>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</si>
  <si>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</si>
  <si>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</si>
  <si>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</si>
  <si>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</si>
  <si>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</si>
  <si>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</si>
  <si>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</si>
  <si>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</si>
  <si>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</si>
  <si>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</si>
  <si>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</si>
  <si>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</si>
  <si>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</si>
  <si>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</si>
  <si>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</si>
  <si>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</si>
  <si>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</si>
  <si>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</si>
  <si>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</si>
  <si>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</si>
  <si>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</si>
  <si>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</si>
  <si>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</si>
  <si>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</si>
  <si>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</si>
  <si>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</si>
  <si>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</si>
  <si>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</si>
  <si>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</si>
  <si>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</si>
  <si>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</si>
  <si>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</si>
  <si>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</si>
  <si>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</si>
  <si>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</si>
  <si>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</si>
  <si>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</si>
  <si>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</si>
  <si>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</si>
  <si>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</si>
  <si>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</si>
  <si>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</si>
  <si>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</si>
  <si>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</si>
  <si>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</si>
  <si>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</si>
  <si>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</si>
  <si>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</si>
  <si>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</si>
  <si>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</si>
  <si>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</si>
  <si>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</si>
  <si>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</si>
  <si>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</si>
  <si>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</si>
  <si>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</si>
  <si>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</si>
  <si>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</si>
  <si>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</si>
  <si>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</si>
  <si>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</si>
  <si>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</si>
  <si>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</si>
  <si>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</si>
  <si>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</si>
  <si>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</si>
  <si>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</si>
  <si>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</si>
  <si>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</si>
  <si>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</si>
  <si>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</si>
  <si>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</si>
  <si>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</si>
  <si>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</si>
  <si>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</si>
  <si>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</si>
  <si>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</si>
  <si>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</si>
  <si>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</si>
  <si>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</si>
  <si>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</si>
  <si>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</si>
  <si>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</si>
  <si>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</si>
  <si>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</si>
  <si>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</si>
  <si>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</si>
  <si>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</si>
  <si>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</si>
  <si>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</si>
  <si>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</si>
  <si>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</si>
  <si>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</si>
  <si>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</si>
  <si>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</si>
  <si>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</si>
  <si>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</si>
  <si>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</si>
  <si>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</si>
  <si>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</si>
  <si>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</si>
  <si>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</si>
  <si>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</si>
  <si>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</si>
  <si>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</si>
  <si>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</si>
  <si>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</si>
  <si>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</si>
  <si>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</si>
  <si>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</si>
  <si>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</si>
  <si>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</si>
  <si>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</si>
  <si>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</si>
  <si>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</si>
  <si>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</si>
  <si>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</si>
  <si>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</si>
  <si>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</si>
  <si>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</si>
  <si>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</si>
  <si>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</si>
  <si>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</si>
  <si>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</si>
  <si>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</si>
  <si>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</si>
  <si>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</si>
  <si>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</si>
  <si>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</si>
  <si>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</si>
  <si>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</si>
  <si>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</si>
  <si>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</si>
  <si>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</si>
  <si>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</si>
  <si>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</si>
  <si>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</si>
  <si>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</si>
  <si>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</si>
  <si>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</si>
  <si>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</si>
  <si>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</si>
  <si>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</si>
  <si>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</si>
  <si>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</si>
  <si>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</si>
  <si>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</si>
  <si>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</si>
  <si>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</si>
  <si>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</si>
  <si>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</si>
  <si>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</si>
  <si>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</si>
  <si>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</si>
  <si>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</si>
  <si>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</si>
  <si>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</si>
  <si>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</si>
  <si>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</si>
  <si>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</si>
  <si>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</si>
  <si>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</si>
  <si>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</si>
  <si>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</si>
  <si>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</si>
  <si>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</si>
  <si>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</si>
  <si>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</si>
  <si>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</si>
  <si>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</si>
  <si>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</si>
  <si>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</si>
  <si>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</si>
  <si>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</si>
  <si>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</si>
  <si>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</si>
  <si>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</si>
  <si>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</si>
  <si>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</si>
  <si>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</si>
  <si>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</si>
  <si>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</si>
  <si>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</si>
  <si>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</si>
  <si>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</si>
  <si>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</si>
  <si>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</si>
  <si>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</si>
  <si>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</si>
  <si>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</si>
  <si>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</si>
  <si>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</si>
  <si>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</si>
  <si>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</si>
  <si>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</si>
  <si>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</si>
  <si>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</si>
  <si>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</si>
  <si>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</si>
  <si>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</si>
  <si>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</si>
  <si>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</si>
  <si>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</si>
  <si>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</si>
  <si>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</si>
  <si>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</si>
  <si>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</si>
  <si>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</si>
  <si>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</si>
  <si>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</si>
  <si>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</si>
  <si>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</si>
  <si>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</si>
  <si>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</si>
  <si>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</si>
  <si>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</si>
  <si>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</si>
  <si>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</si>
  <si>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</si>
  <si>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</si>
  <si>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</si>
  <si>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</si>
  <si>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</si>
  <si>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</si>
  <si>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</si>
  <si>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</si>
  <si>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</si>
  <si>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</si>
  <si>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</si>
  <si>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</si>
  <si>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</si>
  <si>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</si>
  <si>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</si>
  <si>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</si>
  <si>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</si>
  <si>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</si>
  <si>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</si>
  <si>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</si>
  <si>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</si>
  <si>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</si>
  <si>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</si>
  <si>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</si>
  <si>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</si>
  <si>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</si>
  <si>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</si>
  <si>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</si>
  <si>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</si>
  <si>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</si>
  <si>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</si>
  <si>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</si>
  <si>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</si>
  <si>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</si>
  <si>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</si>
  <si>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</si>
  <si>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</si>
  <si>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</si>
  <si>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</si>
  <si>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</si>
  <si>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</si>
  <si>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</si>
  <si>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</si>
  <si>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</si>
  <si>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</si>
  <si>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</si>
  <si>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</si>
  <si>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</si>
  <si>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</si>
  <si>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</si>
  <si>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</si>
  <si>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</si>
  <si>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</si>
  <si>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</si>
  <si>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</si>
  <si>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</si>
  <si>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</si>
  <si>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</si>
  <si>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</si>
  <si>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</si>
  <si>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</si>
  <si>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</si>
  <si>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</si>
  <si>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</si>
  <si>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</si>
  <si>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</si>
  <si>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</si>
  <si>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</si>
  <si>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</si>
  <si>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</si>
  <si>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</si>
  <si>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</si>
  <si>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</si>
  <si>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</si>
  <si>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</si>
  <si>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</si>
  <si>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</si>
  <si>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</si>
  <si>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</si>
  <si>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</si>
  <si>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</si>
  <si>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</si>
  <si>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</si>
  <si>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</si>
  <si>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</si>
  <si>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</si>
  <si>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</si>
  <si>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</si>
  <si>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</si>
  <si>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</si>
  <si>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</si>
  <si>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</si>
  <si>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</si>
  <si>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</si>
  <si>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</si>
  <si>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</si>
  <si>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</si>
  <si>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</si>
  <si>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</si>
  <si>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</si>
  <si>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</si>
  <si>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</si>
  <si>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</si>
  <si>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</si>
  <si>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</si>
  <si>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</si>
  <si>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</si>
  <si>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</si>
  <si>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</si>
  <si>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</si>
  <si>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</si>
  <si>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</si>
  <si>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</si>
  <si>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</si>
  <si>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</si>
  <si>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</si>
  <si>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</si>
  <si>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</si>
  <si>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</si>
  <si>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</si>
  <si>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</si>
  <si>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</si>
  <si>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</si>
  <si>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</si>
  <si>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</si>
  <si>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</si>
  <si>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</si>
  <si>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</si>
  <si>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</si>
  <si>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</si>
  <si>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</si>
  <si>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</si>
  <si>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</si>
  <si>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</si>
  <si>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</si>
  <si>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</si>
  <si>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</si>
  <si>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</si>
  <si>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</si>
  <si>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</si>
  <si>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</si>
  <si>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</si>
  <si>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</si>
  <si>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</si>
  <si>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</si>
  <si>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</si>
  <si>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</si>
  <si>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</si>
  <si>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</si>
  <si>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</si>
  <si>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</si>
  <si>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</si>
  <si>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</si>
  <si>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</si>
  <si>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</si>
  <si>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</si>
  <si>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</si>
  <si>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</si>
  <si>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</si>
  <si>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</si>
  <si>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</si>
  <si>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</si>
  <si>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</si>
  <si>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</si>
  <si>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</si>
  <si>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</si>
  <si>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</si>
  <si>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</si>
  <si>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</si>
  <si>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</si>
  <si>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</si>
  <si>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</si>
  <si>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</si>
  <si>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</si>
  <si>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</si>
  <si>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</si>
  <si>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</si>
  <si>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</si>
  <si>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</si>
  <si>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</si>
  <si>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</si>
  <si>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</si>
  <si>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</si>
  <si>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</si>
  <si>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</si>
  <si>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</si>
  <si>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</si>
  <si>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</si>
  <si>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</si>
  <si>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</si>
  <si>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</si>
  <si>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</si>
  <si>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</si>
  <si>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</si>
  <si>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</si>
  <si>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</si>
  <si>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</si>
  <si>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</si>
  <si>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</si>
  <si>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</si>
  <si>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</si>
  <si>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</si>
  <si>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</si>
  <si>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</si>
  <si>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</si>
  <si>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</si>
  <si>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</si>
  <si>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</si>
  <si>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</si>
  <si>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</si>
  <si>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</si>
  <si>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</si>
  <si>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</si>
  <si>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</si>
  <si>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</si>
  <si>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</si>
  <si>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</si>
  <si>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</si>
  <si>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</si>
  <si>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</si>
  <si>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</si>
  <si>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</si>
  <si>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</si>
  <si>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</si>
  <si>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</si>
  <si>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</si>
  <si>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</si>
  <si>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</si>
  <si>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</si>
  <si>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</si>
  <si>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</si>
  <si>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</si>
  <si>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</si>
  <si>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</si>
  <si>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</si>
  <si>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</si>
  <si>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</si>
  <si>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</si>
  <si>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</si>
  <si>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</si>
  <si>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</si>
  <si>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</si>
  <si>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</si>
  <si>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</si>
  <si>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</si>
  <si>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</si>
  <si>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</si>
  <si>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</si>
  <si>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</si>
  <si>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</si>
  <si>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</si>
  <si>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</si>
  <si>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</si>
  <si>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</si>
  <si>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</si>
  <si>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</si>
  <si>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</si>
  <si>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</si>
  <si>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</si>
  <si>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</si>
  <si>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</si>
  <si>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</si>
  <si>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</si>
  <si>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</si>
  <si>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</si>
  <si>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</si>
  <si>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</si>
  <si>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</si>
  <si>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</si>
  <si>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</si>
  <si>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</si>
  <si>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</si>
  <si>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</si>
  <si>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</si>
  <si>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</si>
  <si>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</si>
  <si>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</si>
  <si>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</si>
  <si>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</si>
  <si>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</si>
  <si>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</si>
  <si>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</si>
  <si>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</si>
  <si>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</si>
  <si>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</si>
  <si>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</si>
  <si>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</si>
  <si>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</si>
  <si>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</si>
  <si>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</si>
  <si>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</si>
  <si>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</si>
  <si>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</si>
  <si>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</si>
  <si>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</si>
  <si>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</si>
  <si>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</si>
  <si>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</si>
  <si>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</si>
  <si>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</si>
  <si>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</si>
  <si>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</si>
  <si>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</si>
  <si>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</si>
  <si>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</si>
  <si>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</si>
  <si>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</si>
  <si>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</si>
  <si>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</si>
  <si>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</si>
  <si>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</si>
  <si>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</si>
  <si>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</si>
  <si>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</si>
  <si>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</si>
  <si>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</si>
  <si>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</si>
  <si>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</si>
  <si>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</si>
  <si>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</si>
  <si>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</si>
  <si>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</si>
  <si>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</si>
  <si>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</si>
  <si>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</si>
  <si>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</si>
  <si>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</si>
  <si>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</si>
  <si>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</si>
  <si>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</si>
  <si>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</si>
  <si>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</si>
  <si>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</si>
  <si>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</si>
  <si>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</si>
  <si>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</si>
  <si>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</si>
  <si>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</si>
  <si>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</si>
  <si>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</si>
  <si>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</si>
  <si>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</si>
  <si>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</si>
  <si>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</si>
  <si>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</si>
  <si>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</si>
  <si>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</si>
  <si>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</si>
  <si>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</si>
  <si>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</si>
  <si>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</si>
  <si>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</si>
  <si>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</si>
  <si>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</si>
  <si>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</si>
  <si>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</si>
  <si>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</si>
  <si>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</si>
  <si>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</si>
  <si>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</si>
  <si>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</si>
  <si>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</si>
  <si>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</si>
  <si>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</si>
  <si>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</si>
  <si>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</si>
  <si>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</si>
  <si>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</si>
  <si>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</si>
  <si>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</si>
  <si>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</si>
  <si>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</si>
  <si>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</si>
  <si>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</si>
  <si>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</si>
  <si>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</si>
  <si>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</si>
  <si>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</si>
  <si>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</si>
  <si>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</si>
  <si>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</si>
  <si>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</si>
  <si>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</si>
  <si>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</si>
  <si>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</si>
  <si>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</si>
  <si>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</si>
  <si>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</si>
  <si>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</si>
  <si>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</si>
  <si>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</si>
  <si>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</si>
  <si>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</si>
  <si>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</si>
  <si>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</si>
  <si>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</si>
  <si>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</si>
  <si>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</si>
  <si>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</si>
  <si>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</si>
  <si>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</si>
  <si>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</si>
  <si>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</si>
  <si>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</si>
  <si>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</si>
  <si>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</si>
  <si>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</si>
  <si>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</si>
  <si>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</si>
  <si>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</si>
  <si>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</si>
  <si>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</si>
  <si>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</si>
  <si>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</si>
  <si>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</si>
  <si>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</si>
  <si>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</si>
  <si>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</si>
  <si>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</si>
  <si>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</si>
  <si>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</si>
  <si>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</si>
  <si>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</si>
  <si>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</si>
  <si>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</si>
  <si>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</si>
  <si>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</si>
  <si>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</si>
  <si>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</si>
  <si>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</si>
  <si>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</si>
  <si>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</si>
  <si>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</si>
  <si>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</si>
  <si>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</si>
  <si>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</si>
  <si>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</si>
  <si>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</si>
  <si>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</si>
  <si>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</si>
  <si>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</si>
  <si>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</si>
  <si>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</si>
  <si>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</si>
  <si>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</si>
  <si>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</si>
  <si>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</si>
  <si>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</si>
  <si>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</si>
  <si>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</si>
  <si>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</si>
  <si>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</si>
  <si>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</si>
  <si>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</si>
  <si>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</si>
  <si>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</si>
  <si>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</si>
  <si>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</si>
  <si>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</si>
  <si>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</si>
  <si>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</si>
  <si>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</si>
  <si>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</si>
  <si>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</si>
  <si>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</si>
  <si>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</si>
  <si>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</si>
  <si>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</si>
  <si>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</si>
  <si>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</si>
  <si>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</si>
  <si>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</si>
  <si>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</si>
  <si>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</si>
  <si>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</si>
  <si>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</si>
  <si>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</si>
  <si>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</si>
  <si>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</si>
  <si>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</si>
  <si>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</si>
  <si>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</si>
  <si>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</si>
  <si>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</si>
  <si>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</si>
  <si>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</si>
  <si>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</si>
  <si>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</si>
  <si>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</si>
  <si>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</si>
  <si>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</si>
  <si>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</si>
  <si>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</si>
  <si>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</si>
  <si>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</si>
  <si>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</si>
  <si>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</si>
  <si>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</si>
  <si>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</si>
  <si>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</si>
  <si>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</si>
  <si>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</si>
  <si>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</si>
  <si>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</si>
  <si>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</si>
  <si>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</si>
  <si>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</si>
  <si>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</si>
  <si>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</si>
  <si>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</si>
  <si>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</si>
  <si>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</si>
  <si>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</si>
  <si>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</si>
  <si>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</si>
  <si>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</si>
  <si>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</si>
  <si>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</si>
  <si>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</si>
  <si>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</si>
  <si>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</si>
  <si>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</si>
  <si>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</si>
  <si>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</si>
  <si>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</si>
  <si>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</si>
  <si>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</si>
  <si>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</si>
  <si>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</si>
  <si>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</si>
  <si>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</si>
  <si>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</si>
  <si>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</si>
  <si>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</si>
  <si>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</si>
  <si>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</si>
  <si>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</si>
  <si>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</si>
  <si>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</si>
  <si>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</si>
  <si>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</si>
  <si>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</si>
  <si>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</si>
  <si>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</si>
  <si>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</si>
  <si>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</si>
  <si>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</si>
  <si>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</si>
  <si>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</si>
  <si>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</si>
  <si>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</si>
  <si>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</si>
  <si>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</si>
  <si>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</si>
  <si>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</si>
  <si>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</si>
  <si>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</si>
  <si>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</si>
  <si>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</si>
  <si>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</si>
  <si>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</si>
  <si>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</si>
  <si>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</si>
  <si>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</si>
  <si>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</si>
  <si>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</si>
  <si>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</si>
  <si>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</si>
  <si>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</si>
  <si>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</si>
  <si>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</si>
  <si>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</si>
  <si>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</si>
  <si>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</si>
  <si>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</si>
  <si>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</si>
  <si>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</si>
  <si>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</si>
  <si>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</si>
  <si>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</si>
  <si>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</si>
  <si>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</si>
  <si>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</si>
  <si>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</si>
  <si>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</si>
  <si>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</si>
  <si>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</si>
  <si>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</si>
  <si>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</si>
  <si>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</si>
  <si>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</si>
  <si>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</si>
  <si>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</si>
  <si>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</si>
  <si>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</si>
  <si>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</si>
  <si>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</si>
  <si>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</si>
  <si>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</si>
  <si>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</si>
  <si>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</si>
  <si>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</si>
  <si>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</si>
  <si>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</si>
  <si>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</si>
  <si>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</si>
  <si>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</si>
  <si>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</si>
  <si>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</si>
  <si>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</si>
  <si>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</si>
  <si>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</si>
  <si>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</si>
  <si>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</si>
  <si>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</si>
  <si>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</si>
  <si>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</si>
  <si>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</si>
  <si>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</si>
  <si>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</si>
  <si>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</si>
  <si>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</si>
  <si>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</si>
  <si>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</si>
  <si>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</si>
  <si>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</si>
  <si>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</si>
  <si>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</si>
  <si>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</si>
  <si>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</si>
  <si>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</si>
  <si>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</si>
  <si>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</si>
  <si>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</si>
  <si>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</si>
  <si>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</si>
  <si>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</si>
  <si>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</si>
  <si>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</si>
  <si>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</si>
  <si>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</si>
  <si>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</si>
  <si>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</si>
  <si>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</si>
  <si>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</si>
  <si>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</si>
  <si>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</si>
  <si>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</si>
  <si>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</si>
  <si>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</si>
  <si>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</si>
  <si>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</si>
  <si>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</si>
  <si>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</si>
  <si>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</si>
  <si>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</si>
  <si>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</si>
  <si>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</si>
  <si>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</si>
  <si>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</si>
  <si>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</si>
  <si>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</si>
  <si>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</si>
  <si>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</si>
  <si>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</si>
  <si>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</si>
  <si>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</si>
  <si>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</si>
  <si>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</si>
  <si>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</si>
  <si>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</si>
  <si>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</si>
  <si>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</si>
  <si>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</si>
  <si>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</si>
  <si>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</si>
  <si>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</si>
  <si>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</si>
  <si>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</si>
  <si>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</si>
  <si>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</si>
  <si>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</si>
  <si>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</si>
  <si>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</si>
  <si>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</si>
  <si>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</si>
  <si>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</si>
  <si>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</si>
  <si>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</si>
  <si>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</si>
  <si>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</si>
  <si>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</si>
  <si>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</si>
  <si>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</si>
  <si>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</si>
  <si>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</si>
  <si>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</si>
  <si>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</si>
  <si>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</si>
  <si>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</si>
  <si>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</si>
  <si>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</si>
  <si>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</si>
  <si>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</si>
  <si>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</si>
  <si>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</si>
  <si>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</si>
  <si>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</si>
  <si>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</si>
  <si>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</si>
  <si>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</si>
  <si>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</si>
  <si>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</si>
  <si>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</si>
  <si>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</si>
  <si>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</si>
  <si>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</si>
  <si>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</si>
  <si>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</si>
  <si>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</si>
  <si>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</si>
  <si>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</si>
  <si>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</si>
  <si>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</si>
  <si>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</si>
  <si>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</si>
  <si>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</si>
  <si>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</si>
  <si>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</si>
  <si>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</si>
  <si>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</si>
  <si>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</si>
  <si>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</si>
  <si>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</si>
  <si>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</si>
  <si>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</si>
  <si>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</si>
  <si>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</si>
  <si>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</si>
  <si>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</si>
  <si>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</si>
  <si>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</si>
  <si>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</si>
  <si>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</si>
  <si>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</si>
  <si>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</si>
  <si>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</si>
  <si>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</si>
  <si>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</si>
  <si>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</si>
  <si>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</si>
  <si>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</si>
  <si>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</si>
  <si>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</si>
  <si>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</si>
  <si>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</si>
  <si>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</si>
  <si>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</si>
  <si>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</si>
  <si>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</si>
  <si>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</si>
  <si>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</si>
  <si>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</si>
  <si>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</si>
  <si>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</si>
  <si>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</si>
  <si>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</si>
  <si>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</si>
  <si>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</si>
  <si>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</si>
  <si>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</si>
  <si>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</si>
  <si>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</si>
  <si>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</si>
  <si>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</si>
  <si>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</si>
  <si>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</si>
  <si>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</si>
  <si>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</si>
  <si>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</si>
  <si>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</si>
  <si>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</si>
  <si>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</si>
  <si>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</si>
  <si>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</si>
  <si>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</si>
  <si>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</si>
  <si>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</si>
  <si>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</si>
  <si>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</si>
  <si>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</si>
  <si>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</si>
  <si>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</si>
  <si>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</si>
  <si>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</si>
  <si>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</si>
  <si>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</si>
  <si>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</si>
  <si>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</si>
  <si>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</si>
  <si>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</si>
  <si>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</si>
  <si>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</si>
  <si>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</si>
  <si>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</si>
  <si>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</si>
  <si>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</si>
  <si>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</si>
  <si>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</si>
  <si>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</si>
  <si>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</si>
  <si>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</si>
  <si>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</si>
  <si>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</si>
  <si>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</si>
  <si>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</si>
  <si>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</si>
  <si>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</si>
  <si>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</si>
  <si>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</si>
  <si>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</si>
  <si>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</si>
  <si>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</si>
  <si>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</si>
  <si>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</si>
  <si>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</si>
  <si>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</si>
  <si>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</si>
  <si>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</si>
  <si>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</si>
  <si>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</si>
  <si>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</si>
  <si>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</si>
  <si>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</si>
  <si>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</si>
  <si>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</si>
  <si>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</si>
  <si>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</si>
  <si>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</si>
  <si>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</si>
  <si>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</si>
  <si>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</si>
  <si>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</si>
  <si>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</si>
  <si>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</si>
  <si>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</si>
  <si>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</si>
  <si>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</si>
  <si>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</si>
  <si>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</si>
  <si>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</si>
  <si>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</si>
  <si>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</si>
  <si>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</si>
  <si>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</si>
  <si>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</si>
  <si>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</si>
  <si>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</si>
  <si>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</si>
  <si>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</si>
  <si>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</si>
  <si>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</si>
  <si>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</si>
  <si>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</si>
  <si>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</si>
  <si>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</si>
  <si>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</si>
  <si>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</si>
  <si>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</si>
  <si>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</si>
  <si>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</si>
  <si>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</si>
  <si>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</si>
  <si>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</si>
  <si>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</si>
  <si>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</si>
  <si>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</si>
  <si>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</si>
  <si>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</si>
  <si>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</si>
  <si>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</si>
  <si>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</si>
  <si>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</si>
  <si>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</si>
  <si>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</si>
  <si>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</si>
  <si>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</si>
  <si>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</si>
  <si>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</si>
  <si>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</si>
  <si>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</si>
  <si>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</si>
  <si>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</si>
  <si>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</si>
  <si>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</si>
  <si>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</si>
  <si>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</si>
  <si>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</si>
  <si>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</si>
  <si>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</si>
  <si>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</si>
  <si>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</si>
  <si>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</si>
  <si>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</si>
  <si>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</si>
  <si>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</si>
  <si>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</si>
  <si>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</si>
  <si>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</si>
  <si>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</si>
  <si>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</si>
  <si>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</si>
  <si>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</si>
  <si>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</si>
  <si>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</si>
  <si>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</si>
  <si>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</si>
  <si>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</si>
  <si>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</si>
  <si>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</si>
  <si>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</si>
  <si>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</si>
  <si>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</si>
  <si>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</si>
  <si>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</si>
  <si>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</si>
  <si>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</si>
  <si>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</si>
  <si>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</si>
  <si>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</si>
  <si>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</si>
  <si>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</si>
  <si>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</si>
  <si>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</si>
  <si>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</si>
  <si>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</si>
  <si>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</si>
  <si>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</si>
  <si>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</si>
  <si>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</si>
  <si>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</si>
  <si>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</si>
  <si>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</si>
  <si>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</si>
  <si>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</si>
  <si>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</si>
  <si>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</si>
  <si>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</si>
  <si>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</si>
  <si>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</si>
  <si>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</si>
  <si>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</si>
  <si>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</si>
  <si>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</si>
  <si>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</si>
  <si>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</si>
  <si>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</si>
  <si>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</si>
  <si>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</si>
  <si>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</si>
  <si>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</si>
  <si>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</si>
  <si>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</si>
  <si>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</si>
  <si>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</si>
  <si>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</si>
  <si>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</si>
  <si>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</si>
  <si>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</si>
  <si>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</si>
  <si>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</si>
  <si>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</si>
  <si>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</si>
  <si>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</si>
  <si>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</si>
  <si>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</si>
  <si>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</si>
  <si>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</si>
  <si>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</si>
  <si>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</si>
  <si>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</si>
  <si>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</si>
  <si>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</si>
  <si>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</si>
  <si>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</si>
  <si>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</si>
  <si>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</si>
  <si>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</si>
  <si>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</si>
  <si>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</si>
  <si>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</si>
  <si>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</si>
  <si>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</si>
  <si>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</si>
  <si>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</si>
  <si>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</si>
  <si>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</si>
  <si>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</si>
  <si>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</si>
  <si>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</si>
  <si>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</si>
  <si>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</si>
  <si>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</si>
  <si>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</si>
  <si>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</si>
  <si>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</si>
  <si>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</si>
  <si>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</si>
  <si>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</si>
  <si>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</si>
  <si>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</si>
  <si>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</si>
  <si>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</si>
  <si>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</si>
  <si>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</si>
  <si>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</si>
  <si>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</si>
  <si>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</si>
  <si>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</si>
  <si>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</si>
  <si>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</si>
  <si>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</si>
  <si>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</si>
  <si>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</si>
  <si>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</si>
  <si>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</si>
  <si>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</si>
  <si>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</si>
  <si>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</si>
  <si>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</si>
  <si>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</si>
  <si>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</si>
  <si>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</si>
  <si>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</si>
  <si>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</si>
  <si>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</si>
  <si>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</si>
  <si>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</si>
  <si>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</si>
  <si>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</si>
  <si>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</si>
  <si>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</si>
  <si>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</si>
  <si>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</si>
  <si>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</si>
  <si>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</si>
  <si>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</si>
  <si>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</si>
  <si>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</si>
  <si>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</si>
  <si>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</si>
  <si>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</si>
  <si>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</si>
  <si>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</si>
  <si>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</si>
  <si>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</si>
  <si>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</si>
  <si>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</si>
  <si>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</si>
  <si>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</si>
  <si>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</si>
  <si>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</si>
  <si>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</si>
  <si>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</si>
  <si>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</si>
  <si>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</si>
  <si>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</si>
  <si>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</si>
  <si>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</si>
  <si>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</si>
  <si>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</si>
  <si>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</si>
  <si>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</si>
  <si>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</si>
  <si>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</si>
  <si>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</si>
  <si>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</si>
  <si>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</si>
  <si>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</si>
  <si>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</si>
  <si>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</si>
  <si>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</si>
  <si>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</si>
  <si>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</si>
  <si>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</si>
  <si>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</si>
  <si>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</si>
  <si>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</si>
  <si>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</si>
  <si>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</si>
  <si>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</si>
  <si>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</si>
  <si>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</si>
  <si>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</si>
  <si>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</si>
  <si>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</si>
  <si>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</si>
  <si>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</si>
  <si>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</si>
  <si>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</si>
  <si>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</si>
  <si>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</si>
  <si>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</si>
  <si>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</si>
  <si>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</si>
  <si>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</si>
  <si>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</si>
  <si>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</si>
  <si>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</si>
  <si>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</si>
  <si>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</si>
  <si>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</si>
  <si>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</si>
  <si>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</si>
  <si>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</si>
  <si>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</si>
  <si>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</si>
  <si>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</si>
  <si>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</si>
  <si>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</si>
  <si>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</si>
  <si>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</si>
  <si>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</si>
  <si>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</si>
  <si>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</si>
  <si>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</si>
  <si>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</si>
  <si>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</si>
  <si>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</si>
  <si>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</si>
  <si>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</si>
  <si>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</si>
  <si>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</si>
  <si>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</si>
  <si>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</si>
  <si>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</si>
  <si>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</si>
  <si>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</si>
  <si>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</si>
  <si>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</si>
  <si>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</si>
  <si>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</si>
  <si>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</si>
  <si>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</si>
  <si>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</si>
  <si>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</si>
  <si>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</si>
  <si>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</si>
  <si>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</si>
  <si>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</si>
  <si>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</si>
  <si>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</si>
  <si>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</si>
  <si>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</si>
  <si>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</si>
  <si>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</si>
  <si>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</si>
  <si>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</si>
  <si>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</si>
  <si>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</si>
  <si>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</si>
  <si>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</si>
  <si>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</si>
  <si>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</si>
  <si>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</si>
  <si>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</si>
  <si>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</si>
  <si>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</si>
  <si>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</si>
  <si>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</si>
  <si>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</si>
  <si>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</si>
  <si>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</si>
  <si>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</si>
  <si>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</si>
  <si>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</si>
  <si>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</si>
  <si>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</si>
  <si>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</si>
  <si>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</si>
  <si>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</si>
  <si>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</si>
  <si>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</si>
  <si>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</si>
  <si>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</si>
  <si>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</si>
  <si>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</si>
  <si>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</si>
  <si>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</si>
  <si>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</si>
  <si>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</si>
  <si>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</si>
  <si>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</si>
  <si>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</si>
  <si>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</si>
  <si>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</si>
  <si>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</si>
  <si>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</si>
  <si>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</si>
  <si>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</si>
  <si>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</si>
  <si>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</si>
  <si>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</si>
  <si>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</si>
  <si>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</si>
  <si>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</si>
  <si>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</si>
  <si>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</si>
  <si>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</si>
  <si>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</si>
  <si>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</si>
  <si>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</si>
  <si>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</si>
  <si>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</si>
  <si>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</si>
  <si>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</si>
  <si>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</si>
  <si>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</si>
  <si>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</si>
  <si>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</si>
  <si>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</si>
  <si>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</si>
  <si>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</si>
  <si>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</si>
  <si>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</si>
  <si>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</si>
  <si>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</si>
  <si>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</si>
  <si>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</si>
  <si>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</si>
  <si>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</si>
  <si>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</si>
  <si>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</si>
  <si>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</si>
  <si>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</si>
  <si>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</si>
  <si>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</si>
  <si>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</si>
  <si>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</si>
  <si>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</si>
  <si>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</si>
  <si>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</si>
  <si>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</si>
  <si>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</si>
  <si>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</si>
  <si>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</si>
  <si>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</si>
  <si>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</si>
  <si>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</si>
  <si>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</si>
  <si>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</si>
  <si>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</si>
  <si>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</si>
  <si>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</si>
  <si>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</si>
  <si>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</si>
  <si>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</si>
  <si>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</si>
  <si>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</si>
  <si>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</si>
  <si>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</si>
  <si>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</si>
  <si>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</si>
  <si>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</si>
  <si>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</si>
  <si>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</si>
  <si>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</si>
  <si>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</si>
  <si>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</si>
  <si>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</si>
  <si>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</si>
  <si>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</si>
  <si>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</si>
  <si>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</si>
  <si>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</si>
  <si>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</si>
  <si>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</si>
  <si>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</si>
  <si>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</si>
  <si>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</si>
  <si>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</si>
  <si>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</si>
  <si>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</si>
  <si>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</si>
  <si>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</si>
  <si>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</si>
  <si>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</si>
  <si>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</si>
  <si>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</si>
  <si>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</si>
  <si>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</si>
  <si>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</si>
  <si>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</si>
  <si>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</si>
  <si>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</si>
  <si>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</si>
  <si>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</si>
  <si>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</si>
  <si>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</si>
  <si>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</si>
  <si>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</si>
  <si>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</si>
  <si>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</si>
  <si>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</si>
  <si>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</si>
  <si>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</si>
  <si>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</si>
  <si>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</si>
  <si>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</si>
  <si>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</si>
  <si>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</si>
  <si>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</si>
  <si>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</si>
  <si>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</si>
  <si>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</si>
  <si>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</si>
  <si>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</si>
  <si>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</si>
  <si>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</si>
  <si>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</si>
  <si>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</si>
  <si>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</si>
  <si>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</si>
  <si>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</si>
  <si>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</si>
  <si>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</si>
  <si>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</si>
  <si>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</si>
  <si>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</si>
  <si>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</si>
  <si>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</si>
  <si>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</si>
  <si>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</si>
  <si>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</si>
  <si>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</si>
  <si>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</si>
  <si>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</si>
  <si>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</si>
  <si>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</si>
  <si>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</si>
  <si>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</si>
  <si>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</si>
  <si>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</si>
  <si>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</si>
  <si>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</si>
  <si>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</si>
  <si>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</si>
  <si>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</si>
  <si>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</si>
  <si>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</si>
  <si>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</si>
  <si>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</si>
  <si>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</si>
  <si>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</si>
  <si>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</si>
  <si>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</si>
  <si>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</si>
  <si>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</si>
  <si>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</si>
  <si>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</si>
  <si>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</si>
  <si>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</si>
  <si>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</si>
  <si>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</si>
  <si>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</si>
  <si>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</si>
  <si>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</si>
  <si>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</si>
  <si>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</si>
  <si>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</si>
  <si>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</si>
  <si>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</si>
  <si>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</si>
  <si>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</si>
  <si>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</si>
  <si>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</si>
  <si>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</si>
  <si>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</si>
  <si>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</si>
  <si>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</si>
  <si>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</si>
  <si>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</si>
  <si>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</si>
  <si>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</si>
  <si>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</si>
  <si>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</si>
  <si>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</si>
  <si>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</si>
  <si>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</si>
  <si>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</si>
  <si>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</si>
  <si>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</si>
  <si>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</si>
  <si>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</si>
  <si>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</si>
  <si>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</si>
  <si>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</si>
  <si>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</si>
  <si>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</si>
  <si>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</si>
  <si>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</si>
  <si>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</si>
  <si>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</si>
  <si>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</si>
  <si>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</si>
  <si>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</si>
  <si>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</si>
  <si>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</si>
  <si>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</si>
  <si>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</si>
  <si>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</si>
  <si>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</si>
  <si>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</si>
  <si>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</si>
  <si>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</si>
  <si>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</si>
  <si>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</si>
  <si>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</si>
  <si>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</si>
  <si>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</si>
  <si>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</si>
  <si>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</si>
  <si>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</si>
  <si>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</si>
  <si>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</si>
  <si>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</si>
  <si>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</si>
  <si>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</si>
  <si>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</si>
  <si>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</si>
  <si>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</si>
  <si>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</si>
  <si>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</si>
  <si>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</si>
  <si>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</si>
  <si>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</si>
  <si>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</si>
  <si>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</si>
  <si>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</si>
  <si>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</si>
  <si>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</si>
  <si>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</si>
  <si>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</si>
  <si>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</si>
  <si>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</si>
  <si>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</si>
  <si>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</si>
  <si>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</si>
  <si>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</si>
  <si>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</si>
  <si>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</si>
  <si>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</si>
  <si>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</si>
  <si>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</si>
  <si>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</si>
  <si>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</si>
  <si>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</si>
  <si>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</si>
  <si>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</si>
  <si>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</si>
  <si>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</si>
  <si>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</si>
  <si>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</si>
  <si>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</si>
  <si>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</si>
  <si>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</si>
  <si>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</si>
  <si>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</si>
  <si>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</si>
  <si>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</si>
  <si>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</si>
  <si>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</si>
  <si>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</si>
  <si>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</si>
  <si>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</si>
  <si>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</si>
  <si>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</si>
  <si>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</si>
  <si>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</si>
  <si>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</si>
  <si>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</si>
  <si>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</si>
  <si>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</si>
  <si>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</si>
  <si>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</si>
  <si>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</si>
  <si>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</si>
  <si>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</si>
  <si>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</si>
  <si>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</si>
  <si>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</si>
  <si>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</si>
  <si>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</si>
  <si>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</si>
  <si>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</si>
  <si>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</si>
  <si>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</si>
  <si>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</si>
  <si>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</si>
  <si>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</si>
  <si>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</si>
  <si>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</si>
  <si>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</si>
  <si>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</si>
  <si>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</si>
  <si>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</si>
  <si>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</si>
  <si>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</si>
  <si>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</si>
  <si>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</si>
  <si>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</si>
  <si>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</si>
  <si>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</si>
  <si>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</si>
  <si>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</si>
  <si>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</si>
  <si>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</si>
  <si>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</si>
  <si>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</si>
  <si>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</si>
  <si>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</si>
  <si>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</si>
  <si>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</si>
  <si>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</si>
  <si>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</si>
  <si>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</si>
  <si>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</si>
  <si>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</si>
  <si>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</si>
  <si>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</si>
  <si>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</si>
  <si>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</si>
  <si>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</si>
  <si>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</si>
  <si>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</si>
  <si>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</si>
  <si>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</si>
  <si>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</si>
  <si>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</si>
  <si>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</si>
  <si>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</si>
  <si>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</si>
  <si>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</si>
  <si>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</si>
  <si>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</si>
  <si>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</si>
  <si>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</si>
  <si>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</si>
  <si>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</si>
  <si>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</si>
  <si>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</si>
  <si>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</si>
  <si>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</si>
  <si>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</si>
  <si>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</si>
  <si>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</si>
  <si>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</si>
  <si>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</si>
  <si>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</si>
  <si>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</si>
  <si>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</si>
  <si>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</si>
  <si>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</si>
  <si>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</si>
  <si>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</si>
  <si>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</si>
  <si>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</si>
  <si>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</si>
  <si>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</si>
  <si>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</si>
  <si>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</si>
  <si>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</si>
  <si>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</si>
  <si>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</si>
  <si>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</si>
  <si>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</si>
  <si>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</si>
  <si>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</si>
  <si>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</si>
  <si>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</si>
  <si>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</si>
  <si>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</si>
  <si>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</si>
  <si>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</si>
  <si>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</si>
  <si>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</si>
  <si>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</si>
  <si>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</si>
  <si>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</si>
  <si>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</si>
  <si>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</si>
  <si>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</si>
  <si>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</si>
  <si>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</si>
  <si>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</si>
  <si>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</si>
  <si>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</si>
  <si>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</si>
  <si>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</si>
  <si>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</si>
  <si>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</si>
  <si>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</si>
  <si>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</si>
  <si>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</si>
  <si>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</si>
  <si>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</si>
  <si>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</si>
  <si>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</si>
  <si>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</si>
  <si>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</si>
  <si>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</si>
  <si>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</si>
  <si>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</si>
  <si>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</si>
  <si>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</si>
  <si>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</si>
  <si>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</si>
  <si>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</si>
  <si>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</si>
  <si>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</si>
  <si>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</si>
  <si>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</si>
  <si>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</si>
  <si>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</si>
  <si>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</si>
  <si>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</si>
  <si>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</si>
  <si>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</si>
  <si>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</si>
  <si>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</si>
  <si>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</si>
  <si>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</si>
  <si>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</si>
  <si>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</si>
  <si>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</si>
  <si>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</si>
  <si>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</si>
  <si>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</si>
  <si>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</si>
  <si>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</si>
  <si>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</si>
  <si>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</si>
  <si>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</si>
  <si>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</si>
  <si>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</si>
  <si>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</si>
  <si>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</si>
  <si>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</si>
  <si>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</si>
  <si>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</si>
  <si>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</si>
  <si>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</si>
  <si>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</si>
  <si>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</si>
  <si>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</si>
  <si>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</si>
  <si>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</si>
  <si>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</si>
  <si>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</si>
  <si>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</si>
  <si>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</si>
  <si>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</si>
  <si>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</si>
  <si>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</si>
  <si>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</si>
  <si>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</si>
  <si>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</si>
  <si>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</si>
  <si>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</si>
  <si>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</si>
  <si>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</si>
  <si>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</si>
  <si>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</si>
  <si>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</si>
  <si>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</si>
  <si>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</si>
  <si>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</si>
  <si>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</si>
  <si>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</si>
  <si>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</si>
  <si>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</si>
  <si>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</si>
  <si>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</si>
  <si>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</si>
  <si>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</si>
  <si>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</si>
  <si>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</si>
  <si>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</si>
  <si>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</si>
  <si>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</si>
  <si>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</si>
  <si>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</si>
  <si>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</si>
  <si>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</si>
  <si>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</si>
  <si>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</si>
  <si>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</si>
  <si>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</si>
  <si>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</si>
  <si>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</si>
  <si>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</si>
  <si>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</si>
  <si>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</si>
  <si>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</si>
  <si>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</si>
  <si>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</si>
  <si>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</si>
  <si>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</si>
  <si>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</si>
  <si>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</si>
  <si>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</si>
  <si>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</si>
  <si>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</si>
  <si>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</si>
  <si>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</si>
  <si>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</si>
  <si>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</si>
  <si>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</si>
  <si>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</si>
  <si>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</si>
  <si>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</si>
  <si>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</si>
  <si>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</si>
  <si>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</si>
  <si>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</si>
  <si>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</si>
  <si>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</si>
  <si>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</si>
  <si>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</si>
  <si>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</si>
  <si>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</si>
  <si>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</si>
  <si>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</si>
  <si>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</si>
  <si>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</si>
  <si>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</si>
  <si>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</si>
  <si>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</si>
  <si>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</si>
  <si>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</si>
  <si>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</si>
  <si>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</si>
  <si>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</si>
  <si>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</si>
  <si>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</si>
  <si>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</si>
  <si>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</si>
  <si>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</si>
  <si>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</si>
  <si>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</si>
  <si>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</si>
  <si>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</si>
  <si>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</si>
  <si>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</si>
  <si>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</si>
  <si>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</si>
  <si>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</si>
  <si>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</si>
  <si>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</si>
  <si>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</si>
  <si>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</si>
  <si>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</si>
  <si>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</si>
  <si>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</si>
  <si>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</si>
  <si>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</si>
  <si>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</si>
  <si>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</si>
  <si>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</si>
  <si>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</si>
  <si>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</si>
  <si>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</si>
  <si>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</si>
  <si>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</si>
  <si>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</si>
  <si>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</si>
  <si>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</si>
  <si>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</si>
  <si>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</si>
  <si>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</si>
  <si>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</si>
  <si>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</si>
  <si>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</si>
  <si>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</si>
  <si>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</si>
  <si>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</si>
  <si>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</si>
  <si>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</si>
  <si>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</si>
  <si>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</si>
  <si>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</si>
  <si>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</si>
  <si>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</si>
  <si>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</si>
  <si>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</si>
  <si>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</si>
  <si>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</si>
  <si>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</si>
  <si>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</si>
  <si>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</si>
  <si>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</si>
  <si>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</si>
  <si>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</si>
  <si>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</si>
  <si>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</si>
  <si>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</si>
  <si>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</si>
  <si>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</si>
  <si>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</si>
  <si>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</si>
  <si>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</si>
  <si>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</si>
  <si>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</si>
  <si>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</si>
  <si>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</si>
  <si>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</si>
  <si>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</si>
  <si>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</si>
  <si>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</si>
  <si>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</si>
  <si>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</si>
  <si>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</si>
  <si>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</si>
  <si>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</si>
  <si>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</si>
  <si>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</si>
  <si>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</si>
  <si>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</si>
  <si>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</si>
  <si>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</si>
  <si>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</si>
  <si>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</si>
  <si>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</si>
  <si>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</si>
  <si>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</si>
  <si>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</si>
  <si>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</si>
  <si>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</si>
  <si>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</si>
  <si>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</si>
  <si>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</si>
  <si>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</si>
  <si>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</si>
  <si>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</si>
  <si>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</si>
  <si>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</si>
  <si>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</si>
  <si>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</si>
  <si>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</si>
  <si>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</si>
  <si>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</si>
  <si>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</si>
  <si>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</si>
  <si>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</si>
  <si>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</si>
  <si>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</si>
  <si>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</si>
  <si>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</si>
  <si>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</si>
  <si>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</si>
  <si>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</si>
  <si>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</si>
  <si>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</si>
  <si>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</si>
  <si>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</si>
  <si>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</si>
  <si>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</si>
  <si>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</si>
  <si>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</si>
  <si>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</si>
  <si>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</si>
  <si>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</si>
  <si>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</si>
  <si>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</si>
  <si>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</si>
  <si>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</si>
  <si>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</si>
  <si>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</si>
  <si>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</si>
  <si>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</si>
  <si>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</si>
  <si>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</si>
  <si>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</si>
  <si>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</si>
  <si>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</si>
  <si>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</si>
  <si>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</si>
  <si>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</si>
  <si>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</si>
  <si>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</si>
  <si>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</si>
  <si>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</si>
  <si>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</si>
  <si>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</si>
  <si>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</si>
  <si>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</si>
  <si>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</si>
  <si>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</si>
  <si>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</si>
  <si>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</si>
  <si>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</si>
  <si>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</si>
  <si>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</si>
  <si>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</si>
  <si>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</si>
  <si>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</si>
  <si>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</si>
  <si>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</si>
  <si>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</si>
  <si>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</si>
  <si>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</si>
  <si>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</si>
  <si>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</si>
  <si>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</si>
  <si>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</si>
  <si>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</si>
  <si>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</si>
  <si>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</si>
  <si>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</si>
  <si>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</si>
  <si>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</si>
  <si>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</si>
  <si>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</si>
  <si>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</si>
  <si>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</si>
  <si>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</si>
  <si>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</si>
  <si>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</si>
  <si>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</si>
  <si>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</si>
  <si>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</si>
  <si>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</si>
  <si>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</si>
  <si>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</si>
  <si>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</si>
  <si>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</si>
  <si>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</si>
  <si>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</si>
  <si>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</si>
  <si>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</si>
  <si>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</si>
  <si>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</si>
  <si>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</si>
  <si>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</si>
  <si>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</si>
  <si>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</si>
  <si>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</si>
  <si>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</si>
  <si>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</si>
  <si>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</si>
  <si>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</si>
  <si>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</si>
  <si>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</si>
  <si>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</si>
  <si>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</si>
  <si>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</si>
  <si>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</si>
  <si>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</si>
  <si>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</si>
  <si>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</si>
  <si>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</si>
  <si>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</si>
  <si>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</si>
  <si>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</si>
  <si>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</si>
  <si>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</si>
  <si>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</si>
  <si>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</si>
  <si>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</si>
  <si>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</si>
  <si>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</si>
  <si>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</si>
  <si>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</si>
  <si>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</si>
  <si>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</si>
  <si>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</si>
  <si>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</si>
  <si>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</si>
  <si>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</si>
  <si>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</si>
  <si>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</si>
  <si>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</si>
  <si>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</si>
  <si>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</si>
  <si>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</si>
  <si>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</si>
  <si>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</si>
  <si>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</si>
  <si>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</si>
  <si>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</si>
  <si>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</si>
  <si>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</si>
  <si>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</si>
  <si>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</si>
  <si>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</si>
  <si>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</si>
  <si>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</si>
  <si>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</si>
  <si>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</si>
  <si>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</si>
  <si>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</si>
  <si>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</si>
  <si>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</si>
  <si>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</si>
  <si>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</si>
  <si>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</si>
  <si>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</si>
  <si>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</si>
  <si>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</si>
  <si>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</si>
  <si>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</si>
  <si>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</si>
  <si>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</si>
  <si>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</si>
  <si>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</si>
  <si>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</si>
  <si>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</si>
  <si>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</si>
  <si>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</si>
  <si>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</si>
  <si>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</si>
  <si>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</si>
  <si>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</si>
  <si>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</si>
  <si>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</si>
  <si>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</si>
  <si>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</si>
  <si>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</si>
  <si>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</si>
  <si>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</si>
  <si>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</si>
  <si>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</si>
  <si>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</si>
  <si>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</si>
  <si>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</si>
  <si>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</si>
  <si>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</si>
  <si>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</si>
  <si>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</si>
  <si>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</si>
  <si>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</si>
  <si>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</si>
  <si>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</si>
  <si>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</si>
  <si>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</si>
  <si>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</si>
  <si>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</si>
  <si>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</si>
  <si>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</si>
  <si>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</si>
  <si>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</si>
  <si>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</si>
  <si>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</si>
  <si>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</si>
  <si>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</si>
  <si>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</si>
  <si>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</si>
  <si>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</si>
  <si>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</si>
  <si>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</si>
  <si>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</si>
  <si>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</si>
  <si>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</si>
  <si>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</si>
  <si>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</si>
  <si>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</si>
  <si>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</si>
  <si>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</si>
  <si>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</si>
  <si>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</si>
  <si>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</si>
  <si>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</si>
  <si>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</si>
  <si>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</si>
  <si>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</si>
  <si>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</si>
  <si>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</si>
  <si>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</si>
  <si>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</si>
  <si>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</si>
  <si>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</si>
  <si>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</si>
  <si>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</si>
  <si>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</si>
  <si>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</si>
  <si>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</si>
  <si>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</si>
  <si>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</si>
  <si>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</si>
  <si>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</si>
  <si>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</si>
  <si>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</si>
  <si>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</si>
  <si>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</si>
  <si>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</si>
  <si>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</si>
  <si>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</si>
  <si>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</si>
  <si>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</si>
  <si>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</si>
  <si>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</si>
  <si>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</si>
  <si>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</si>
  <si>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</si>
  <si>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</si>
  <si>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</si>
  <si>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</si>
  <si>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</si>
  <si>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</si>
  <si>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</si>
  <si>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</si>
  <si>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</si>
  <si>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</si>
  <si>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</si>
  <si>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</si>
  <si>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</si>
  <si>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</si>
  <si>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</si>
  <si>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</si>
  <si>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</si>
  <si>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</si>
  <si>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</si>
  <si>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</si>
  <si>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</si>
  <si>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</si>
  <si>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</si>
  <si>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</si>
  <si>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</si>
  <si>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</si>
  <si>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</si>
  <si>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</si>
  <si>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</si>
  <si>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</si>
  <si>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</si>
  <si>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</si>
  <si>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</si>
  <si>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</si>
  <si>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</si>
  <si>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</si>
  <si>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</si>
  <si>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</si>
  <si>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</si>
  <si>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</si>
  <si>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</si>
  <si>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</si>
  <si>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</si>
  <si>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</si>
  <si>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</si>
  <si>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</si>
  <si>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</si>
  <si>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</si>
  <si>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</si>
  <si>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</si>
  <si>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</si>
  <si>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</si>
  <si>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</si>
  <si>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</si>
  <si>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</si>
  <si>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</si>
  <si>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</si>
  <si>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</si>
  <si>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</si>
  <si>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</si>
  <si>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</si>
  <si>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</si>
  <si>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</si>
  <si>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</si>
  <si>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</si>
  <si>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</si>
  <si>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</si>
  <si>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</si>
  <si>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</si>
  <si>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</si>
  <si>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</si>
  <si>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</si>
  <si>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</si>
  <si>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</si>
  <si>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</si>
  <si>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</si>
  <si>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</si>
  <si>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</si>
  <si>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</si>
  <si>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</si>
  <si>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</si>
  <si>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</si>
  <si>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</si>
  <si>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</si>
  <si>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</si>
  <si>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</si>
  <si>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</si>
  <si>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</si>
  <si>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</si>
  <si>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</si>
  <si>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</si>
  <si>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</si>
  <si>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</si>
  <si>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</si>
  <si>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</si>
  <si>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</si>
  <si>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</si>
  <si>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</si>
  <si>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</si>
  <si>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</si>
  <si>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</si>
  <si>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</si>
  <si>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</si>
  <si>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</si>
  <si>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</si>
  <si>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</si>
  <si>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</si>
  <si>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</si>
  <si>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</si>
  <si>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</si>
  <si>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</si>
  <si>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</si>
  <si>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</si>
  <si>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</si>
  <si>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</si>
  <si>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</si>
  <si>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</si>
  <si>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</si>
  <si>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</si>
  <si>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</si>
  <si>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</si>
  <si>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</si>
  <si>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</si>
  <si>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</si>
  <si>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</si>
  <si>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</si>
  <si>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</si>
  <si>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</si>
  <si>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</si>
  <si>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</si>
  <si>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</si>
  <si>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</si>
  <si>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</si>
  <si>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</si>
  <si>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</si>
  <si>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</si>
  <si>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</si>
  <si>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</si>
  <si>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</si>
  <si>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</si>
  <si>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</si>
  <si>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</si>
  <si>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</si>
  <si>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</si>
  <si>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</si>
  <si>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</si>
  <si>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</si>
  <si>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</si>
  <si>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</si>
  <si>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</si>
  <si>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</si>
  <si>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</si>
  <si>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</si>
  <si>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</si>
  <si>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</si>
  <si>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</si>
  <si>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</si>
  <si>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</si>
  <si>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</si>
  <si>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</si>
  <si>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</si>
  <si>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</si>
  <si>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</si>
  <si>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</si>
  <si>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</si>
  <si>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</si>
  <si>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</si>
  <si>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</si>
  <si>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</si>
  <si>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</si>
  <si>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</si>
  <si>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</si>
  <si>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</si>
  <si>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</si>
  <si>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</si>
  <si>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</si>
  <si>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</si>
  <si>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</si>
  <si>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</si>
  <si>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</si>
  <si>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</si>
  <si>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</si>
  <si>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</si>
  <si>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</si>
  <si>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</si>
  <si>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</si>
  <si>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</si>
  <si>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</si>
  <si>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</si>
  <si>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</si>
  <si>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</si>
  <si>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</si>
  <si>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</si>
  <si>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</si>
  <si>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</si>
  <si>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</si>
  <si>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</si>
  <si>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</si>
  <si>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</si>
  <si>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</si>
  <si>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</si>
  <si>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</si>
  <si>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</si>
  <si>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</si>
  <si>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</si>
  <si>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</si>
  <si>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</si>
  <si>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</si>
  <si>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</si>
  <si>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</si>
  <si>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</si>
  <si>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</si>
  <si>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</si>
  <si>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</si>
  <si>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</si>
  <si>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</si>
  <si>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</si>
  <si>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</si>
  <si>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</si>
  <si>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</si>
  <si>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</si>
  <si>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</si>
  <si>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</si>
  <si>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</si>
  <si>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</si>
  <si>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</si>
  <si>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</si>
  <si>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</si>
  <si>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</si>
  <si>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</si>
  <si>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</si>
  <si>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</si>
  <si>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</si>
  <si>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</si>
  <si>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</si>
  <si>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</si>
  <si>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</si>
  <si>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</si>
  <si>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</si>
  <si>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</si>
  <si>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</si>
  <si>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</si>
  <si>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</si>
  <si>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</si>
  <si>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</si>
  <si>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</si>
  <si>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</si>
  <si>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</si>
  <si>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</si>
  <si>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</si>
  <si>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</si>
  <si>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</si>
  <si>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</si>
  <si>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</si>
  <si>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</si>
  <si>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</si>
  <si>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</si>
  <si>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</si>
  <si>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</si>
  <si>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</si>
  <si>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</si>
  <si>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</si>
  <si>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</si>
  <si>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</si>
  <si>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</si>
  <si>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</si>
  <si>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</si>
  <si>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</si>
  <si>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</si>
  <si>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</si>
  <si>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</si>
  <si>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</si>
  <si>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</si>
  <si>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</si>
  <si>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</si>
  <si>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</si>
  <si>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</si>
  <si>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</si>
  <si>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</si>
  <si>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</si>
  <si>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</si>
  <si>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</si>
  <si>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</si>
  <si>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</si>
  <si>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</si>
  <si>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</si>
  <si>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</si>
  <si>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</si>
  <si>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</si>
  <si>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</si>
  <si>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</si>
  <si>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</si>
  <si>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</si>
  <si>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</si>
  <si>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</si>
  <si>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</si>
  <si>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</si>
  <si>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</si>
  <si>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</si>
  <si>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</si>
  <si>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</si>
  <si>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</si>
  <si>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</si>
  <si>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</si>
  <si>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</si>
  <si>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</si>
  <si>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</si>
  <si>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</si>
  <si>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</si>
  <si>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</si>
  <si>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</si>
  <si>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</si>
  <si>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</si>
  <si>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</si>
  <si>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</si>
  <si>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</si>
  <si>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</si>
  <si>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</si>
  <si>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</si>
  <si>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</si>
  <si>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</si>
  <si>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</si>
  <si>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</si>
  <si>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</si>
  <si>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</si>
  <si>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</si>
  <si>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</si>
  <si>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</si>
  <si>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</si>
  <si>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</si>
  <si>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</si>
  <si>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</si>
  <si>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</si>
  <si>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</si>
  <si>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</si>
  <si>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</si>
  <si>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</si>
  <si>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</si>
  <si>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</si>
  <si>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</si>
  <si>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</si>
  <si>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</si>
  <si>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</si>
  <si>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</si>
  <si>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</si>
  <si>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</si>
  <si>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</si>
  <si>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</si>
  <si>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</si>
  <si>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</si>
  <si>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</si>
  <si>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</si>
  <si>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</si>
  <si>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</si>
  <si>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</si>
  <si>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</si>
  <si>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</si>
  <si>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</si>
  <si>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</si>
  <si>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</si>
  <si>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</si>
  <si>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</si>
  <si>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</si>
  <si>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</si>
  <si>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</si>
  <si>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</si>
  <si>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</si>
  <si>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</si>
  <si>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</si>
  <si>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</si>
  <si>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</si>
  <si>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</si>
  <si>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</si>
  <si>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</si>
  <si>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</si>
  <si>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</si>
  <si>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</si>
  <si>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</si>
  <si>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</si>
  <si>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</si>
  <si>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</si>
  <si>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</si>
  <si>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</si>
  <si>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</si>
  <si>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</si>
  <si>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</si>
  <si>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</si>
  <si>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</si>
  <si>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</si>
  <si>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</si>
  <si>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</si>
  <si>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</si>
  <si>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</si>
  <si>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</si>
  <si>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</si>
  <si>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</si>
  <si>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</si>
  <si>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</si>
  <si>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</si>
  <si>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</si>
  <si>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</si>
  <si>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</si>
  <si>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</si>
  <si>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</si>
  <si>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</si>
  <si>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</si>
  <si>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</si>
  <si>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</si>
  <si>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</si>
  <si>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</si>
  <si>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</si>
  <si>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</si>
  <si>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</si>
  <si>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</si>
  <si>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</si>
  <si>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</si>
  <si>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</si>
  <si>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</si>
  <si>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</si>
  <si>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</si>
  <si>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</si>
  <si>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</si>
  <si>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</si>
  <si>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</si>
  <si>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</si>
  <si>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</si>
  <si>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</si>
  <si>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</si>
  <si>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</si>
  <si>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</si>
  <si>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</si>
  <si>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</si>
  <si>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</si>
  <si>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</si>
  <si>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</si>
  <si>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</si>
  <si>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</si>
  <si>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</si>
  <si>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</si>
  <si>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</si>
  <si>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</si>
  <si>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</si>
  <si>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</si>
  <si>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</si>
  <si>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</si>
  <si>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</si>
  <si>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</si>
  <si>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</si>
  <si>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</si>
  <si>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</si>
  <si>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</si>
  <si>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</si>
  <si>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</si>
  <si>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</si>
  <si>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</si>
  <si>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</si>
  <si>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</si>
  <si>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</si>
  <si>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</si>
  <si>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</si>
  <si>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</si>
  <si>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</si>
  <si>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</si>
  <si>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</si>
  <si>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</si>
  <si>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</si>
  <si>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</si>
  <si>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</si>
  <si>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</si>
  <si>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</si>
  <si>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</si>
  <si>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</si>
  <si>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</si>
  <si>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</si>
  <si>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</si>
  <si>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</si>
  <si>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</si>
  <si>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</si>
  <si>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</si>
  <si>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</si>
  <si>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</si>
  <si>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</si>
  <si>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</si>
  <si>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</si>
  <si>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</si>
  <si>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</si>
  <si>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</si>
  <si>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</si>
  <si>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</si>
  <si>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</si>
  <si>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</si>
  <si>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</si>
  <si>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</si>
  <si>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</si>
  <si>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</si>
  <si>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</si>
  <si>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</si>
  <si>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</si>
  <si>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</si>
  <si>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</si>
  <si>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</si>
  <si>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</si>
  <si>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</si>
  <si>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</si>
  <si>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</si>
  <si>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</si>
  <si>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</si>
  <si>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</si>
  <si>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</si>
  <si>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</si>
  <si>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</si>
  <si>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</si>
  <si>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</si>
  <si>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</si>
  <si>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</si>
  <si>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</si>
  <si>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</si>
  <si>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</si>
  <si>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</si>
  <si>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</si>
  <si>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</si>
  <si>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</si>
  <si>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</si>
  <si>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</si>
  <si>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</si>
  <si>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</si>
  <si>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</si>
  <si>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</si>
  <si>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</si>
  <si>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</si>
  <si>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</si>
  <si>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</si>
  <si>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</si>
  <si>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</si>
  <si>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</si>
  <si>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</si>
  <si>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</si>
  <si>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</si>
  <si>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</si>
  <si>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</si>
  <si>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</si>
  <si>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</si>
  <si>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</si>
  <si>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</si>
  <si>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</si>
  <si>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</si>
  <si>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</si>
  <si>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</si>
  <si>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</si>
  <si>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</si>
  <si>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</si>
  <si>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</si>
  <si>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</si>
  <si>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</si>
  <si>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</si>
  <si>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</si>
  <si>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</si>
  <si>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</si>
  <si>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</si>
  <si>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</si>
  <si>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</si>
  <si>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</si>
  <si>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</si>
  <si>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</si>
  <si>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</si>
  <si>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</si>
  <si>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</si>
  <si>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</si>
  <si>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</si>
  <si>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</si>
  <si>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</si>
  <si>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</si>
  <si>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</si>
  <si>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</si>
  <si>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</si>
  <si>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</si>
  <si>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</si>
  <si>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</si>
  <si>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</si>
  <si>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</si>
  <si>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</si>
  <si>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</si>
  <si>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</si>
  <si>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</si>
  <si>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</si>
  <si>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</si>
  <si>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</si>
  <si>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</si>
  <si>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</si>
  <si>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</si>
  <si>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</si>
  <si>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</si>
  <si>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</si>
  <si>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</si>
  <si>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</si>
  <si>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</si>
  <si>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</si>
  <si>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</si>
  <si>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</si>
  <si>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</si>
  <si>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</si>
  <si>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</si>
  <si>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</si>
  <si>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</si>
  <si>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</si>
  <si>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</si>
  <si>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</si>
  <si>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</si>
  <si>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</si>
  <si>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</si>
  <si>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</si>
  <si>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</si>
  <si>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</si>
  <si>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</si>
  <si>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</si>
  <si>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</si>
  <si>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</si>
  <si>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</si>
  <si>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</si>
  <si>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</si>
  <si>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</si>
  <si>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</si>
  <si>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</si>
  <si>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</si>
  <si>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</si>
  <si>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</si>
  <si>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</si>
  <si>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</si>
  <si>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</si>
  <si>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</si>
  <si>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</si>
  <si>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</si>
  <si>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</si>
  <si>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</si>
  <si>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</si>
  <si>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</si>
  <si>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</si>
  <si>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</si>
  <si>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</si>
  <si>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</si>
  <si>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</si>
  <si>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</si>
  <si>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</si>
  <si>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</si>
  <si>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</si>
  <si>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</si>
  <si>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</si>
  <si>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</si>
  <si>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</si>
  <si>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</si>
  <si>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</si>
  <si>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</si>
  <si>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</si>
  <si>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</si>
  <si>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</si>
  <si>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</si>
  <si>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</si>
  <si>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</si>
  <si>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</si>
  <si>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</si>
  <si>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</si>
  <si>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</si>
  <si>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</si>
  <si>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</si>
  <si>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</si>
  <si>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</si>
  <si>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</si>
  <si>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</si>
  <si>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</si>
  <si>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</si>
  <si>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</si>
  <si>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</si>
  <si>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</si>
  <si>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</si>
  <si>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</si>
  <si>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</si>
  <si>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</si>
  <si>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</si>
  <si>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</si>
  <si>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</si>
  <si>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</si>
  <si>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</si>
  <si>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</si>
  <si>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</si>
  <si>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</si>
  <si>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</si>
  <si>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</si>
  <si>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</si>
  <si>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</si>
  <si>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</si>
  <si>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</si>
  <si>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</si>
  <si>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</si>
  <si>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</si>
  <si>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</si>
  <si>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</si>
  <si>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</si>
  <si>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</si>
  <si>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</si>
  <si>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</si>
  <si>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</si>
  <si>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</si>
  <si>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</si>
  <si>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</si>
  <si>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</si>
  <si>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</si>
  <si>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</si>
  <si>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</si>
  <si>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</si>
  <si>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</si>
  <si>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</si>
  <si>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</si>
  <si>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</si>
  <si>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</si>
  <si>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</si>
  <si>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</si>
  <si>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</si>
  <si>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</si>
  <si>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</si>
  <si>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</si>
  <si>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</si>
  <si>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</si>
  <si>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</si>
  <si>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</si>
  <si>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</si>
  <si>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</si>
  <si>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</si>
  <si>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</si>
  <si>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</si>
  <si>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</si>
  <si>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</si>
  <si>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</si>
  <si>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</si>
  <si>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</si>
  <si>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</si>
  <si>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</si>
  <si>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</si>
  <si>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</si>
  <si>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</si>
  <si>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</si>
  <si>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</si>
  <si>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</si>
  <si>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</si>
  <si>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</si>
  <si>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</si>
  <si>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</si>
  <si>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</si>
  <si>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</si>
  <si>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</si>
  <si>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</si>
  <si>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</si>
  <si>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</si>
  <si>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</si>
  <si>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</si>
  <si>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</si>
  <si>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</si>
  <si>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</si>
  <si>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</si>
  <si>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</si>
  <si>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</si>
  <si>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</si>
  <si>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</si>
  <si>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</si>
  <si>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</si>
  <si>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</si>
  <si>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</si>
  <si>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</si>
  <si>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</si>
  <si>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</si>
  <si>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</si>
  <si>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</si>
  <si>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</si>
  <si>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</si>
  <si>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</si>
  <si>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</si>
  <si>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</si>
  <si>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</si>
  <si>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</si>
  <si>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</si>
  <si>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</si>
  <si>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</si>
  <si>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</si>
  <si>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</si>
  <si>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</si>
  <si>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</si>
  <si>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</si>
  <si>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</si>
  <si>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</si>
  <si>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</si>
  <si>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</si>
  <si>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</si>
  <si>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</si>
  <si>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</si>
  <si>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</si>
  <si>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</si>
  <si>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</si>
  <si>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</si>
  <si>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</si>
  <si>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</si>
  <si>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</si>
  <si>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</si>
  <si>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</si>
  <si>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</si>
  <si>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</si>
  <si>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</si>
  <si>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</si>
  <si>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</si>
  <si>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</si>
  <si>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</si>
  <si>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</si>
  <si>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</si>
  <si>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</si>
  <si>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</si>
  <si>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</si>
  <si>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</si>
  <si>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</si>
  <si>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</si>
  <si>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</si>
  <si>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</si>
  <si>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</si>
  <si>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</si>
  <si>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</si>
  <si>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</si>
  <si>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</si>
  <si>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</si>
  <si>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</si>
  <si>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</si>
  <si>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</si>
  <si>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</si>
  <si>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</si>
  <si>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</si>
  <si>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</si>
  <si>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</si>
  <si>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</si>
  <si>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</si>
  <si>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</si>
  <si>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</si>
  <si>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</si>
  <si>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</si>
  <si>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</si>
  <si>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</si>
  <si>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</si>
  <si>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</si>
  <si>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</si>
  <si>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</si>
  <si>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</si>
  <si>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</si>
  <si>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</si>
  <si>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</si>
  <si>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</si>
  <si>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</si>
  <si>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</si>
  <si>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</si>
  <si>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</si>
  <si>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</si>
  <si>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</si>
  <si>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</si>
  <si>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</si>
  <si>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</si>
  <si>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</si>
  <si>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</si>
  <si>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</si>
  <si>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</si>
  <si>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</si>
  <si>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</si>
  <si>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</si>
  <si>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</si>
  <si>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</si>
  <si>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</si>
  <si>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</si>
  <si>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</si>
  <si>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</si>
  <si>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</si>
  <si>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</si>
  <si>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</si>
  <si>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</si>
  <si>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</si>
  <si>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</si>
  <si>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</si>
  <si>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</si>
  <si>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</si>
  <si>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</si>
  <si>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</si>
  <si>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</si>
  <si>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</si>
  <si>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</si>
  <si>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</si>
  <si>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</si>
  <si>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</si>
  <si>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</si>
  <si>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</si>
  <si>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</si>
  <si>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</si>
  <si>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</si>
  <si>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</si>
  <si>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</si>
  <si>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</si>
  <si>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</si>
  <si>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</si>
  <si>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</si>
  <si>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</si>
  <si>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</si>
  <si>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</si>
  <si>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</si>
  <si>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</si>
  <si>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</si>
  <si>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</si>
  <si>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</si>
  <si>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</si>
  <si>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</si>
  <si>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</si>
  <si>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</si>
  <si>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</si>
  <si>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</si>
  <si>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</si>
  <si>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</si>
  <si>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</si>
  <si>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</si>
  <si>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</si>
  <si>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</si>
  <si>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</si>
  <si>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</si>
  <si>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</si>
  <si>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</si>
  <si>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</si>
  <si>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</si>
  <si>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</si>
  <si>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</si>
  <si>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</si>
  <si>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</si>
  <si>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</si>
  <si>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</si>
  <si>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</si>
  <si>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</si>
  <si>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</si>
  <si>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</si>
  <si>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</si>
  <si>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</si>
  <si>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</si>
  <si>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</si>
  <si>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</si>
  <si>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</si>
  <si>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</si>
  <si>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</si>
  <si>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</si>
  <si>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</si>
  <si>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</si>
  <si>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</si>
  <si>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</si>
  <si>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</si>
  <si>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</si>
  <si>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</si>
  <si>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</si>
  <si>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</si>
  <si>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</si>
  <si>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</si>
  <si>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</si>
  <si>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</si>
  <si>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</si>
  <si>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</si>
  <si>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</si>
  <si>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</si>
  <si>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</si>
  <si>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</si>
  <si>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</si>
  <si>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</si>
  <si>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</si>
  <si>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</si>
  <si>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</si>
  <si>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</si>
  <si>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</si>
  <si>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</si>
  <si>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</si>
  <si>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</si>
  <si>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</si>
  <si>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</si>
  <si>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</si>
  <si>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</si>
  <si>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</si>
  <si>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</si>
  <si>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</si>
  <si>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</si>
  <si>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</si>
  <si>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</si>
  <si>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</si>
  <si>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</si>
  <si>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</si>
  <si>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</si>
  <si>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</si>
  <si>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</si>
  <si>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</si>
  <si>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</si>
  <si>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</si>
  <si>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</si>
  <si>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</si>
  <si>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</si>
  <si>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</si>
  <si>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</si>
  <si>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</si>
  <si>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</si>
  <si>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</si>
  <si>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</si>
  <si>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</si>
  <si>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</si>
  <si>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</si>
  <si>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</si>
  <si>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</si>
  <si>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</si>
  <si>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</si>
  <si>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</si>
  <si>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</si>
  <si>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</si>
  <si>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</si>
  <si>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</si>
  <si>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</si>
  <si>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</si>
  <si>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</si>
  <si>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</si>
  <si>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</si>
  <si>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</si>
  <si>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</si>
  <si>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</si>
  <si>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</si>
  <si>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</si>
  <si>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</si>
  <si>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</si>
  <si>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</si>
  <si>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</si>
  <si>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</si>
  <si>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</si>
  <si>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</si>
  <si>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</si>
  <si>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</si>
  <si>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</si>
  <si>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</si>
  <si>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</si>
  <si>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</si>
  <si>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</si>
  <si>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</si>
  <si>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</si>
  <si>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</si>
  <si>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</si>
  <si>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</si>
  <si>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</si>
  <si>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</si>
  <si>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</si>
  <si>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</si>
  <si>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</si>
  <si>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</si>
  <si>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</si>
  <si>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</si>
  <si>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</si>
  <si>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</si>
  <si>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</si>
  <si>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</si>
  <si>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</si>
  <si>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</si>
  <si>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</si>
  <si>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</si>
  <si>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</si>
  <si>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</si>
  <si>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</si>
  <si>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</si>
  <si>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</si>
  <si>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</si>
  <si>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</si>
  <si>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</si>
  <si>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</si>
  <si>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</si>
  <si>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</si>
  <si>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</si>
  <si>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</si>
  <si>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</si>
  <si>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</si>
  <si>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</si>
  <si>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</si>
  <si>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</si>
  <si>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</si>
  <si>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</si>
  <si>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</si>
  <si>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</si>
  <si>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</si>
  <si>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</si>
  <si>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</si>
  <si>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</si>
  <si>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</si>
  <si>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</si>
  <si>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</si>
  <si>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</si>
  <si>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</si>
  <si>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</si>
  <si>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</si>
  <si>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</si>
  <si>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</si>
  <si>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</si>
  <si>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</si>
  <si>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</si>
  <si>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</si>
  <si>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</si>
  <si>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</si>
  <si>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</si>
  <si>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</si>
  <si>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</si>
  <si>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</si>
  <si>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</si>
  <si>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</si>
  <si>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</si>
  <si>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</si>
  <si>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</si>
  <si>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</si>
  <si>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</si>
  <si>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</si>
  <si>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</si>
  <si>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</si>
  <si>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</si>
  <si>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</si>
  <si>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</si>
  <si>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</si>
  <si>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</si>
  <si>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</si>
  <si>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</si>
  <si>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</si>
  <si>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</si>
  <si>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</si>
  <si>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</si>
  <si>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</si>
  <si>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</si>
  <si>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</si>
  <si>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</si>
  <si>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</si>
  <si>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</si>
  <si>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</si>
  <si>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</si>
  <si>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</si>
  <si>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</si>
  <si>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</si>
  <si>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</si>
  <si>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</si>
  <si>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</si>
  <si>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</si>
  <si>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</si>
  <si>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</si>
  <si>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</si>
  <si>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</si>
  <si>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</si>
  <si>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</si>
  <si>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</si>
  <si>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</si>
  <si>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</si>
  <si>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</si>
  <si>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</si>
  <si>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</si>
  <si>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</si>
  <si>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</si>
  <si>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</si>
  <si>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</si>
  <si>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</si>
  <si>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</si>
  <si>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</si>
  <si>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</si>
  <si>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</si>
  <si>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</si>
  <si>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</si>
  <si>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</si>
  <si>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</si>
  <si>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</si>
  <si>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</si>
  <si>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</si>
  <si>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</si>
  <si>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</si>
  <si>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</si>
  <si>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</si>
  <si>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</si>
  <si>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</si>
  <si>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</si>
  <si>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</si>
  <si>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</si>
  <si>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</si>
  <si>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</si>
  <si>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</si>
  <si>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</si>
  <si>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</si>
  <si>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</si>
  <si>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</si>
  <si>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</si>
  <si>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</si>
  <si>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</si>
  <si>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</si>
  <si>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</si>
  <si>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</si>
  <si>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</si>
  <si>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</si>
  <si>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</si>
  <si>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</si>
  <si>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</si>
  <si>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</si>
  <si>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</si>
  <si>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</si>
  <si>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</si>
  <si>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</si>
  <si>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</si>
  <si>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</si>
  <si>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</si>
  <si>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</si>
  <si>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</si>
  <si>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</si>
  <si>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</si>
  <si>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</si>
  <si>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</si>
  <si>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</si>
  <si>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</si>
  <si>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</si>
  <si>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</si>
  <si>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</si>
  <si>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</si>
  <si>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</si>
  <si>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</si>
  <si>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</si>
  <si>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</si>
  <si>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</si>
  <si>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</si>
  <si>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</si>
  <si>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</si>
  <si>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</si>
  <si>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</si>
  <si>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</si>
  <si>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</si>
  <si>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</si>
  <si>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</si>
  <si>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</si>
  <si>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</si>
  <si>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</si>
  <si>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</si>
  <si>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</si>
  <si>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</si>
  <si>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</si>
  <si>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</si>
  <si>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</si>
  <si>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</si>
  <si>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</si>
  <si>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</si>
  <si>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</si>
  <si>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</si>
  <si>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</si>
  <si>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</si>
  <si>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</si>
  <si>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</si>
  <si>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</si>
  <si>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</si>
  <si>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</si>
  <si>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</si>
  <si>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</si>
  <si>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</si>
  <si>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</si>
  <si>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</si>
  <si>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</si>
  <si>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</si>
  <si>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</si>
  <si>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</si>
  <si>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</si>
  <si>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</si>
  <si>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</si>
  <si>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</si>
  <si>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</si>
  <si>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</si>
  <si>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</si>
  <si>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</si>
  <si>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</si>
  <si>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</si>
  <si>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</si>
  <si>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</si>
  <si>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</si>
  <si>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</si>
  <si>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</si>
  <si>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</si>
  <si>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</si>
  <si>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</si>
  <si>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</si>
  <si>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</si>
  <si>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</si>
  <si>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</si>
  <si>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</si>
  <si>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</si>
  <si>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</si>
  <si>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</si>
  <si>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</si>
  <si>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</si>
  <si>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</si>
  <si>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</si>
  <si>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</si>
  <si>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</si>
  <si>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</si>
  <si>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</si>
  <si>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</si>
  <si>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</si>
  <si>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</si>
  <si>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</si>
  <si>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</si>
  <si>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</si>
  <si>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</si>
  <si>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</si>
  <si>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</si>
  <si>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</si>
  <si>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</si>
  <si>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</si>
  <si>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</si>
  <si>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</si>
  <si>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</si>
  <si>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</si>
  <si>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</si>
  <si>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</si>
  <si>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</si>
  <si>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</si>
  <si>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</si>
  <si>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</si>
  <si>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</si>
  <si>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</si>
  <si>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</si>
  <si>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</si>
  <si>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</si>
  <si>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</si>
  <si>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</si>
  <si>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</si>
  <si>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</si>
  <si>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</si>
  <si>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</si>
  <si>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</si>
  <si>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</si>
  <si>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</si>
  <si>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</si>
  <si>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</si>
  <si>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</si>
  <si>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</si>
  <si>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</si>
  <si>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</si>
  <si>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</si>
  <si>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</si>
  <si>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</si>
  <si>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</si>
  <si>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</si>
  <si>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</si>
  <si>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</si>
  <si>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</si>
  <si>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</si>
  <si>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</si>
  <si>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</si>
  <si>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</si>
  <si>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</si>
  <si>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</si>
  <si>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</si>
  <si>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</si>
  <si>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</si>
  <si>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</si>
  <si>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</si>
  <si>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</si>
  <si>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</si>
  <si>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</si>
  <si>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</si>
  <si>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</si>
  <si>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</si>
  <si>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</si>
  <si>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</si>
  <si>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</si>
  <si>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</si>
  <si>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</si>
  <si>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</si>
  <si>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</si>
  <si>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</si>
  <si>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</si>
  <si>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</si>
  <si>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</si>
  <si>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</si>
  <si>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</si>
  <si>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</si>
  <si>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</si>
  <si>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</si>
  <si>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</si>
  <si>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</si>
  <si>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</si>
  <si>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</si>
  <si>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</si>
  <si>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</si>
  <si>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</si>
  <si>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</si>
  <si>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</si>
  <si>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</si>
  <si>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</si>
  <si>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</si>
  <si>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</si>
  <si>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</si>
  <si>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</si>
  <si>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</si>
  <si>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</si>
  <si>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</si>
  <si>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</si>
  <si>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</si>
  <si>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</si>
  <si>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</si>
  <si>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</si>
  <si>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</si>
  <si>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</si>
  <si>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</si>
  <si>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</si>
  <si>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</si>
  <si>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</si>
  <si>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</si>
  <si>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</si>
  <si>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</si>
  <si>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</si>
  <si>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</si>
  <si>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</si>
  <si>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</si>
  <si>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</si>
  <si>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</si>
  <si>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</si>
  <si>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</si>
  <si>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</si>
  <si>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</si>
  <si>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</si>
  <si>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</si>
  <si>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</si>
  <si>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</si>
  <si>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</si>
  <si>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</si>
  <si>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</si>
  <si>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</si>
  <si>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</si>
  <si>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</si>
  <si>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</si>
  <si>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</si>
  <si>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</si>
  <si>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</si>
  <si>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</si>
  <si>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</si>
  <si>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</si>
  <si>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</si>
  <si>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</si>
  <si>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</si>
  <si>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</si>
  <si>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</si>
  <si>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</si>
  <si>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</si>
  <si>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</si>
  <si>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</si>
  <si>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</si>
  <si>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</si>
  <si>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</si>
  <si>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</si>
  <si>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</si>
  <si>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</si>
  <si>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</si>
  <si>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</si>
  <si>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</si>
  <si>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</si>
  <si>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</si>
  <si>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</si>
  <si>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</si>
  <si>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</si>
  <si>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</si>
  <si>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</si>
  <si>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</si>
  <si>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</si>
  <si>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</si>
  <si>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</si>
  <si>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</si>
  <si>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</si>
  <si>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</si>
  <si>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</si>
  <si>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</si>
  <si>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</si>
  <si>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</si>
  <si>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</si>
  <si>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</si>
  <si>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</si>
  <si>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</si>
  <si>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</si>
  <si>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</si>
  <si>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</si>
  <si>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</si>
  <si>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</si>
  <si>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</si>
  <si>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</si>
  <si>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</si>
  <si>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</si>
  <si>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</si>
  <si>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</si>
  <si>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</si>
  <si>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</si>
  <si>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</si>
  <si>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</si>
  <si>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</si>
  <si>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</si>
  <si>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</si>
  <si>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</si>
  <si>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</si>
  <si>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</si>
  <si>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</si>
  <si>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</si>
  <si>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</si>
  <si>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</si>
  <si>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</si>
  <si>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</si>
  <si>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</si>
  <si>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</si>
  <si>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</si>
  <si>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</si>
  <si>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</si>
  <si>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</si>
  <si>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</si>
  <si>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</si>
  <si>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</si>
  <si>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</si>
  <si>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</si>
  <si>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</si>
  <si>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</si>
  <si>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</si>
  <si>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</si>
  <si>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</si>
  <si>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</si>
  <si>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</si>
  <si>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</si>
  <si>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</si>
  <si>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</si>
  <si>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</si>
  <si>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</si>
  <si>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</si>
  <si>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</si>
  <si>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</si>
  <si>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</si>
  <si>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</si>
  <si>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</si>
  <si>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</si>
  <si>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</si>
  <si>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</si>
  <si>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</si>
  <si>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</si>
  <si>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</si>
  <si>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</si>
  <si>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</si>
  <si>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</si>
  <si>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</si>
  <si>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</si>
  <si>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</si>
  <si>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</si>
  <si>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</si>
  <si>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</si>
  <si>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</si>
  <si>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</si>
  <si>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</si>
  <si>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</si>
  <si>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</si>
  <si>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</si>
  <si>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</si>
  <si>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</si>
  <si>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</si>
  <si>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</si>
  <si>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</si>
  <si>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</si>
  <si>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</si>
  <si>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</si>
  <si>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</si>
  <si>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</si>
  <si>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</si>
  <si>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</si>
  <si>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</si>
  <si>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</si>
  <si>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</si>
  <si>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</si>
  <si>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</si>
  <si>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</si>
  <si>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</si>
  <si>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</si>
  <si>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</si>
  <si>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</si>
  <si>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</si>
  <si>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</si>
  <si>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</si>
  <si>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</si>
  <si>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</si>
  <si>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</si>
  <si>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</si>
  <si>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</si>
  <si>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</si>
  <si>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</si>
  <si>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</si>
  <si>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</si>
  <si>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</si>
  <si>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</si>
  <si>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</si>
  <si>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</si>
  <si>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</si>
  <si>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</si>
  <si>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</si>
  <si>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</si>
  <si>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</si>
  <si>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</si>
  <si>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</si>
  <si>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</si>
  <si>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</si>
  <si>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</si>
  <si>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</si>
  <si>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</si>
  <si>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</si>
  <si>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</si>
  <si>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</si>
  <si>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</si>
  <si>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</si>
  <si>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</si>
  <si>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</si>
  <si>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</si>
  <si>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</si>
  <si>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</si>
  <si>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</si>
  <si>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</si>
  <si>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</si>
  <si>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</si>
  <si>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</si>
  <si>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</si>
  <si>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</si>
  <si>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</si>
  <si>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</si>
  <si>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</si>
  <si>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</si>
  <si>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</si>
  <si>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</si>
  <si>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</si>
  <si>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</si>
  <si>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</si>
  <si>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</si>
  <si>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</si>
  <si>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</si>
  <si>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</si>
  <si>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</si>
  <si>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</si>
  <si>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</si>
  <si>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</si>
  <si>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</si>
  <si>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</si>
  <si>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</si>
  <si>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</si>
  <si>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</si>
  <si>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</si>
  <si>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</si>
  <si>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</si>
  <si>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</si>
  <si>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</si>
  <si>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</si>
  <si>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</si>
  <si>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</si>
  <si>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</si>
  <si>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</si>
  <si>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</si>
  <si>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</si>
  <si>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</si>
  <si>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</si>
  <si>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</si>
  <si>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</si>
  <si>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</si>
  <si>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</si>
  <si>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</si>
  <si>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</si>
  <si>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</si>
  <si>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</si>
  <si>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</si>
  <si>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</si>
  <si>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</si>
  <si>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</si>
  <si>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</si>
  <si>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</si>
  <si>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</si>
  <si>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</si>
  <si>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</si>
  <si>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</si>
  <si>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</si>
  <si>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</si>
  <si>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</si>
  <si>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</si>
  <si>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</si>
  <si>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</si>
  <si>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</si>
  <si>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</si>
  <si>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</si>
  <si>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</si>
  <si>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</si>
  <si>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</si>
  <si>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</si>
  <si>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</si>
  <si>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</si>
  <si>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</si>
  <si>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</si>
  <si>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</si>
  <si>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</si>
  <si>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</si>
  <si>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</si>
  <si>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</si>
  <si>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</si>
  <si>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</si>
  <si>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</si>
  <si>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</si>
  <si>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</si>
  <si>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</si>
  <si>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</si>
  <si>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</si>
  <si>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</si>
  <si>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</si>
  <si>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</si>
  <si>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</si>
  <si>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</si>
  <si>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</si>
  <si>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</si>
  <si>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</si>
  <si>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</si>
  <si>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</si>
  <si>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</si>
  <si>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</si>
  <si>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</si>
  <si>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</si>
  <si>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</si>
  <si>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</si>
  <si>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</si>
  <si>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</si>
  <si>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</si>
  <si>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</si>
  <si>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</si>
  <si>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</si>
  <si>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</si>
  <si>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</si>
  <si>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</si>
  <si>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</si>
  <si>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</si>
  <si>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</si>
  <si>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</si>
  <si>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</si>
  <si>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</si>
  <si>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</si>
  <si>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</si>
  <si>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</si>
  <si>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</si>
  <si>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</si>
  <si>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</si>
  <si>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</si>
  <si>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</si>
  <si>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</si>
  <si>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</si>
  <si>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</si>
  <si>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</si>
  <si>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</si>
  <si>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</si>
  <si>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</si>
  <si>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</si>
  <si>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</si>
  <si>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</si>
  <si>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</si>
  <si>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</si>
  <si>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</si>
  <si>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</si>
  <si>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</si>
  <si>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</si>
  <si>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</si>
  <si>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</si>
  <si>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</si>
  <si>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</si>
  <si>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</si>
  <si>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</si>
  <si>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</si>
  <si>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</si>
  <si>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</si>
  <si>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</si>
  <si>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</si>
  <si>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</si>
  <si>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</si>
  <si>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</si>
  <si>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</si>
  <si>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</si>
  <si>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</si>
  <si>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</si>
  <si>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</si>
  <si>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</si>
  <si>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</si>
  <si>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</si>
  <si>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</si>
  <si>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</si>
  <si>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</si>
  <si>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</si>
  <si>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</si>
  <si>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</si>
  <si>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</si>
  <si>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</si>
  <si>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</si>
  <si>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</si>
  <si>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</si>
  <si>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</si>
  <si>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</si>
  <si>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</si>
  <si>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</si>
  <si>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</si>
  <si>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</si>
  <si>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</si>
  <si>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</si>
  <si>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</si>
  <si>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</si>
  <si>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</si>
  <si>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</si>
  <si>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</si>
  <si>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</si>
  <si>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</si>
  <si>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</si>
  <si>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</si>
  <si>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</si>
  <si>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</si>
  <si>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</si>
  <si>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</si>
  <si>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</si>
  <si>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</si>
  <si>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</si>
  <si>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</si>
  <si>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</si>
  <si>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</si>
  <si>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</si>
  <si>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</si>
  <si>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</si>
  <si>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</si>
  <si>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</si>
  <si>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</si>
  <si>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</si>
  <si>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</si>
  <si>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</si>
  <si>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</si>
  <si>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</si>
  <si>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</si>
  <si>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</si>
  <si>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</si>
  <si>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</si>
  <si>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</si>
  <si>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</si>
  <si>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</si>
  <si>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</si>
  <si>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</si>
  <si>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</si>
  <si>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</si>
  <si>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</si>
  <si>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</si>
  <si>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</si>
  <si>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</si>
  <si>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</si>
  <si>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</si>
  <si>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</si>
  <si>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</si>
  <si>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</si>
  <si>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</si>
  <si>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</si>
  <si>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</si>
  <si>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</si>
  <si>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</si>
  <si>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</si>
  <si>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</si>
  <si>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</si>
  <si>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</si>
  <si>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</si>
  <si>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</si>
  <si>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</si>
  <si>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</si>
  <si>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</si>
  <si>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</si>
  <si>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</si>
  <si>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</si>
  <si>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</si>
  <si>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</si>
  <si>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</si>
  <si>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</si>
  <si>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</si>
  <si>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</si>
  <si>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</si>
  <si>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</si>
  <si>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</si>
  <si>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</si>
  <si>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</si>
  <si>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</si>
  <si>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</si>
  <si>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</si>
  <si>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</si>
  <si>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</si>
  <si>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</si>
  <si>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</si>
  <si>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</si>
  <si>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</si>
  <si>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</si>
  <si>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</si>
  <si>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</si>
  <si>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</si>
  <si>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</si>
  <si>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</si>
  <si>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</si>
  <si>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</si>
  <si>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</si>
  <si>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</si>
  <si>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</si>
  <si>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</si>
  <si>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</si>
  <si>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</si>
  <si>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</si>
  <si>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</si>
  <si>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</si>
  <si>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</si>
  <si>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</si>
  <si>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</si>
  <si>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</si>
  <si>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</si>
  <si>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</si>
  <si>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</si>
  <si>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</si>
  <si>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</si>
  <si>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</si>
  <si>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</si>
  <si>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</si>
  <si>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</si>
  <si>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</si>
  <si>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</si>
  <si>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</si>
  <si>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</si>
  <si>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</si>
  <si>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</si>
  <si>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</si>
  <si>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</si>
  <si>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</si>
  <si>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</si>
  <si>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</si>
  <si>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</si>
  <si>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</si>
  <si>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</si>
  <si>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</si>
  <si>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</si>
  <si>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</si>
  <si>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</si>
  <si>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</si>
  <si>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</si>
  <si>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</si>
  <si>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</si>
  <si>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</si>
  <si>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</si>
  <si>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</si>
  <si>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</si>
  <si>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</si>
  <si>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</si>
  <si>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</si>
  <si>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</si>
  <si>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</si>
  <si>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</si>
  <si>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</si>
  <si>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</si>
  <si>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</si>
  <si>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</si>
  <si>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</si>
  <si>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</si>
  <si>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</si>
  <si>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</si>
  <si>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</si>
  <si>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</si>
  <si>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</si>
  <si>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</si>
  <si>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</si>
  <si>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</si>
  <si>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</si>
  <si>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</si>
  <si>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</si>
  <si>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</si>
  <si>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</si>
  <si>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</si>
  <si>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</si>
  <si>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</si>
  <si>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</si>
  <si>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</si>
  <si>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</si>
  <si>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</si>
  <si>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</si>
  <si>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</si>
  <si>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</si>
  <si>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</si>
  <si>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</si>
  <si>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</si>
  <si>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</si>
  <si>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</si>
  <si>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</si>
  <si>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</si>
  <si>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</si>
  <si>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</si>
  <si>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</si>
  <si>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</si>
  <si>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</si>
  <si>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</si>
  <si>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</si>
  <si>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</si>
  <si>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</si>
  <si>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</si>
  <si>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</si>
  <si>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</si>
  <si>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</si>
  <si>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</si>
  <si>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</si>
  <si>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</si>
  <si>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</si>
  <si>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</si>
  <si>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</si>
  <si>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</si>
  <si>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</si>
  <si>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</si>
  <si>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</si>
  <si>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</si>
  <si>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</si>
  <si>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</si>
  <si>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</si>
  <si>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</si>
  <si>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</si>
  <si>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</si>
  <si>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</si>
  <si>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</si>
  <si>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</si>
  <si>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</si>
  <si>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</si>
  <si>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</si>
  <si>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</si>
  <si>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</si>
  <si>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</si>
  <si>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</si>
  <si>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</si>
  <si>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</si>
  <si>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</si>
  <si>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</si>
  <si>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</si>
  <si>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</si>
  <si>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</si>
  <si>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</si>
  <si>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</si>
  <si>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</si>
  <si>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</si>
  <si>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</si>
  <si>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</si>
  <si>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</si>
  <si>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</si>
  <si>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</si>
  <si>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</si>
  <si>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</si>
  <si>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</si>
  <si>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</si>
  <si>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</si>
  <si>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</si>
  <si>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</si>
  <si>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</si>
  <si>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</si>
  <si>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</si>
  <si>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</si>
  <si>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</si>
  <si>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</si>
  <si>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</si>
  <si>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</si>
  <si>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</si>
  <si>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</si>
  <si>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</si>
  <si>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</si>
  <si>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</si>
  <si>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</si>
  <si>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</si>
  <si>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</si>
  <si>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</si>
  <si>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</si>
  <si>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</si>
  <si>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</si>
  <si>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</si>
  <si>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</si>
  <si>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</si>
  <si>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</si>
  <si>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</si>
  <si>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</si>
  <si>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</si>
  <si>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</si>
  <si>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</si>
  <si>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</si>
  <si>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</si>
  <si>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</si>
  <si>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</si>
  <si>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</si>
  <si>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</si>
  <si>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</si>
  <si>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</si>
  <si>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</si>
  <si>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</si>
  <si>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</si>
  <si>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</si>
  <si>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</si>
  <si>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</si>
  <si>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</si>
  <si>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</si>
  <si>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</si>
  <si>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</si>
  <si>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</si>
  <si>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</si>
  <si>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</si>
  <si>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</si>
  <si>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</si>
  <si>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</si>
  <si>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</si>
  <si>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</si>
  <si>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</si>
  <si>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</si>
  <si>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</si>
  <si>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</si>
  <si>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</si>
  <si>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</si>
  <si>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</si>
  <si>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</si>
  <si>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</si>
  <si>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</si>
  <si>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</si>
  <si>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</si>
  <si>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</si>
  <si>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</si>
  <si>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</si>
  <si>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</si>
  <si>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</si>
  <si>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</si>
  <si>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</si>
  <si>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</si>
  <si>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</si>
  <si>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</si>
  <si>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</si>
  <si>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</si>
  <si>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</si>
  <si>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</si>
  <si>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</si>
  <si>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</si>
  <si>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</si>
  <si>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</si>
  <si>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</si>
  <si>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</si>
  <si>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</si>
  <si>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</si>
  <si>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</si>
  <si>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</si>
  <si>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</si>
  <si>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</si>
  <si>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</si>
  <si>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</si>
  <si>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</si>
  <si>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</si>
  <si>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</si>
  <si>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</si>
  <si>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</si>
  <si>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</si>
  <si>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</si>
  <si>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</si>
  <si>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</si>
  <si>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</si>
  <si>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</si>
  <si>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</si>
  <si>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</si>
  <si>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</si>
  <si>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</si>
  <si>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</si>
  <si>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</si>
  <si>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</si>
  <si>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</si>
  <si>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</si>
  <si>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</si>
  <si>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</si>
  <si>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</si>
  <si>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</si>
  <si>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</si>
  <si>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</si>
  <si>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</si>
  <si>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</si>
  <si>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</si>
  <si>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</si>
  <si>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</si>
  <si>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</si>
  <si>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</si>
  <si>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</si>
  <si>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</si>
  <si>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</si>
  <si>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</si>
  <si>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</si>
  <si>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</si>
  <si>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</si>
  <si>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</si>
  <si>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</si>
  <si>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</si>
  <si>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</si>
  <si>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</si>
  <si>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</si>
  <si>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</si>
  <si>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</si>
  <si>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</si>
  <si>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</si>
  <si>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</si>
  <si>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</si>
  <si>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</si>
  <si>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</si>
  <si>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</si>
  <si>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</si>
  <si>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</si>
  <si>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</si>
  <si>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</si>
  <si>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</si>
  <si>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</si>
  <si>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</si>
  <si>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</si>
  <si>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</si>
  <si>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</si>
  <si>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</si>
  <si>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</si>
  <si>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</si>
  <si>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</si>
  <si>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</si>
  <si>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</si>
  <si>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</si>
  <si>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</si>
  <si>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</si>
  <si>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</si>
  <si>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</si>
  <si>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</si>
  <si>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</si>
  <si>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</si>
  <si>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</si>
  <si>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</si>
  <si>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</si>
  <si>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</si>
  <si>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</si>
  <si>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</si>
  <si>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</si>
  <si>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</si>
  <si>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</si>
  <si>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</si>
  <si>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</si>
  <si>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</si>
  <si>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</si>
  <si>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</si>
  <si>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</si>
  <si>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</si>
  <si>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</si>
  <si>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</si>
  <si>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</si>
  <si>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</si>
  <si>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</si>
  <si>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</si>
  <si>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</si>
  <si>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</si>
  <si>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</si>
  <si>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</si>
  <si>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</si>
  <si>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</si>
  <si>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</si>
  <si>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</si>
  <si>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</si>
  <si>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</si>
  <si>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</si>
  <si>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</si>
  <si>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</si>
  <si>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</si>
  <si>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</si>
  <si>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</si>
  <si>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</si>
  <si>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</si>
  <si>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</si>
  <si>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</si>
  <si>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</si>
  <si>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</si>
  <si>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</si>
  <si>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</si>
  <si>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</si>
  <si>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</si>
  <si>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</si>
  <si>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</si>
  <si>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</si>
  <si>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</si>
  <si>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</si>
  <si>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</si>
  <si>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</si>
  <si>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</si>
  <si>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</si>
  <si>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</si>
  <si>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</si>
  <si>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</si>
  <si>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</si>
  <si>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</si>
  <si>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</si>
  <si>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</si>
  <si>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</si>
  <si>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</si>
  <si>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</si>
  <si>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</si>
  <si>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</si>
  <si>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</si>
  <si>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</si>
  <si>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</si>
  <si>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</si>
  <si>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</si>
  <si>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</si>
  <si>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</si>
  <si>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</si>
  <si>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</si>
  <si>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</si>
  <si>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</si>
  <si>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</si>
  <si>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</si>
  <si>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</si>
  <si>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</si>
  <si>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</si>
  <si>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</si>
  <si>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</si>
  <si>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</si>
  <si>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</si>
  <si>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</si>
  <si>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</si>
  <si>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</si>
  <si>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</si>
  <si>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</si>
  <si>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</si>
  <si>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</si>
  <si>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</si>
  <si>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</si>
  <si>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</si>
  <si>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</si>
  <si>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</si>
  <si>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</si>
  <si>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</si>
  <si>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</si>
  <si>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</si>
  <si>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</si>
  <si>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</si>
  <si>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</si>
  <si>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</si>
  <si>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</si>
  <si>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</si>
  <si>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</si>
  <si>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</si>
  <si>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</si>
  <si>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</si>
  <si>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</si>
  <si>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</si>
  <si>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</si>
  <si>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</si>
  <si>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</si>
  <si>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</si>
  <si>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</si>
  <si>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</si>
  <si>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</si>
  <si>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</si>
  <si>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</si>
  <si>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</si>
  <si>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</si>
  <si>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</si>
  <si>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</si>
  <si>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</si>
  <si>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</si>
  <si>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</si>
  <si>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</si>
  <si>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</si>
  <si>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</si>
  <si>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</si>
  <si>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</si>
  <si>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</si>
  <si>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</si>
  <si>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</si>
  <si>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</si>
  <si>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</si>
  <si>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</si>
  <si>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</si>
  <si>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</si>
  <si>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</si>
  <si>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</si>
  <si>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</si>
  <si>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</si>
  <si>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</si>
  <si>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</si>
  <si>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</si>
  <si>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</si>
  <si>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</si>
  <si>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</si>
  <si>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</si>
  <si>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</si>
  <si>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</si>
  <si>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</si>
  <si>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</si>
  <si>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</si>
  <si>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</si>
  <si>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</si>
  <si>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</si>
  <si>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</si>
  <si>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</si>
  <si>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</si>
  <si>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</si>
  <si>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</si>
  <si>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</si>
  <si>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</si>
  <si>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</si>
  <si>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</si>
  <si>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</si>
  <si>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</si>
  <si>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</si>
  <si>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</si>
  <si>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</si>
  <si>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</si>
  <si>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</si>
  <si>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</si>
  <si>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</si>
  <si>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</si>
  <si>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</si>
  <si>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</si>
  <si>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</si>
  <si>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</si>
  <si>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</si>
  <si>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</si>
  <si>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</si>
  <si>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</si>
  <si>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</si>
  <si>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</si>
  <si>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</si>
  <si>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</si>
  <si>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</si>
  <si>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</si>
  <si>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</si>
  <si>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</si>
  <si>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</si>
  <si>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</si>
  <si>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</si>
  <si>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</si>
  <si>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</si>
  <si>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</si>
  <si>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</si>
  <si>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</si>
  <si>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</si>
  <si>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</si>
  <si>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</si>
  <si>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</si>
  <si>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</si>
  <si>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</si>
  <si>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</si>
  <si>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</si>
  <si>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</si>
  <si>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</si>
  <si>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</si>
  <si>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</si>
  <si>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</si>
  <si>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</si>
  <si>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</si>
  <si>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</si>
  <si>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</si>
  <si>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</si>
  <si>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</si>
  <si>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</si>
  <si>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</si>
  <si>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</si>
  <si>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</si>
  <si>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</si>
  <si>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</si>
  <si>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</si>
  <si>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</si>
  <si>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</si>
  <si>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</si>
  <si>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</si>
  <si>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</si>
  <si>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</si>
  <si>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</si>
  <si>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</si>
  <si>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</si>
  <si>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</si>
  <si>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</si>
  <si>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</si>
  <si>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</si>
  <si>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</si>
  <si>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</si>
  <si>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</si>
  <si>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</si>
  <si>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</si>
  <si>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</si>
  <si>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</si>
  <si>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</si>
  <si>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</si>
  <si>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</si>
  <si>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</si>
  <si>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</si>
  <si>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</si>
  <si>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</si>
  <si>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</si>
  <si>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</si>
  <si>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</si>
  <si>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</si>
  <si>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</si>
  <si>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</si>
  <si>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</si>
  <si>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</si>
  <si>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</si>
  <si>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</si>
  <si>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</si>
  <si>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</si>
  <si>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</si>
  <si>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</si>
  <si>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</si>
  <si>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</si>
  <si>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</si>
  <si>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</si>
  <si>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</si>
  <si>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</si>
  <si>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</si>
  <si>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</si>
  <si>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</si>
  <si>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</si>
  <si>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</si>
  <si>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</si>
  <si>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</si>
  <si>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</si>
  <si>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</si>
  <si>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</si>
  <si>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</si>
  <si>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</si>
  <si>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</si>
  <si>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</si>
  <si>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</si>
  <si>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</si>
  <si>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</si>
  <si>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</si>
  <si>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</si>
  <si>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</si>
  <si>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</si>
  <si>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</si>
  <si>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</si>
  <si>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</si>
  <si>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</si>
  <si>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</si>
  <si>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</si>
  <si>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</si>
  <si>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</si>
  <si>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</si>
  <si>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</si>
  <si>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</si>
  <si>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</si>
  <si>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</si>
  <si>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</si>
  <si>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</si>
  <si>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</si>
  <si>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</si>
  <si>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</si>
  <si>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</si>
  <si>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</si>
  <si>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</si>
  <si>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</si>
  <si>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</si>
  <si>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</si>
  <si>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</si>
  <si>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</si>
  <si>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</si>
  <si>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</si>
  <si>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</si>
  <si>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</si>
  <si>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</si>
  <si>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</si>
  <si>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</si>
  <si>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</si>
  <si>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</si>
  <si>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</si>
  <si>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</si>
  <si>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</si>
  <si>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</si>
  <si>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</si>
  <si>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</si>
  <si>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</si>
  <si>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</si>
  <si>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</si>
  <si>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</si>
  <si>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</si>
  <si>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</si>
  <si>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</si>
  <si>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</si>
  <si>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</si>
  <si>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</si>
  <si>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</si>
  <si>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</si>
  <si>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</si>
  <si>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</si>
  <si>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</si>
  <si>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</si>
  <si>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</si>
  <si>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</si>
  <si>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</si>
  <si>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</si>
  <si>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</si>
  <si>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</si>
  <si>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</si>
  <si>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</si>
  <si>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</si>
  <si>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</si>
  <si>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</si>
  <si>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</si>
  <si>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</si>
  <si>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</si>
  <si>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</si>
  <si>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</si>
  <si>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</si>
  <si>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</si>
  <si>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</si>
  <si>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</si>
  <si>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</si>
  <si>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</si>
  <si>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</si>
  <si>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</si>
  <si>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</si>
  <si>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</si>
  <si>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</si>
  <si>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</si>
  <si>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</si>
  <si>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</si>
  <si>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</si>
  <si>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</si>
  <si>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</si>
  <si>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</si>
  <si>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</si>
  <si>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</si>
  <si>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</si>
  <si>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</si>
  <si>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</si>
  <si>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</si>
  <si>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</si>
  <si>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</si>
  <si>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</si>
  <si>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</si>
  <si>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</si>
  <si>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</si>
  <si>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</si>
  <si>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</si>
  <si>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</si>
  <si>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</si>
  <si>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</si>
  <si>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</si>
  <si>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</si>
  <si>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</si>
  <si>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</si>
  <si>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</si>
  <si>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</si>
  <si>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</si>
  <si>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</si>
  <si>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</si>
  <si>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</si>
  <si>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</si>
  <si>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</si>
  <si>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</si>
  <si>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</si>
  <si>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</si>
  <si>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</si>
  <si>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</si>
  <si>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</si>
  <si>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</si>
  <si>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</si>
  <si>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</si>
  <si>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</si>
  <si>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</si>
  <si>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</si>
  <si>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</si>
  <si>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</si>
  <si>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</si>
  <si>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</si>
  <si>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</si>
  <si>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</si>
  <si>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</si>
  <si>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</si>
  <si>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</si>
  <si>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</si>
  <si>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</si>
  <si>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</si>
  <si>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</si>
  <si>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</si>
  <si>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</si>
  <si>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</si>
  <si>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</si>
  <si>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</si>
  <si>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</si>
  <si>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</si>
  <si>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</si>
  <si>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</si>
  <si>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</si>
  <si>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</si>
  <si>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</si>
  <si>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</si>
  <si>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</si>
  <si>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</si>
  <si>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</si>
  <si>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</si>
  <si>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</si>
  <si>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</si>
  <si>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</si>
  <si>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</si>
  <si>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</si>
  <si>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</si>
  <si>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</si>
  <si>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</si>
  <si>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</si>
  <si>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</si>
  <si>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</si>
  <si>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</si>
  <si>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</si>
  <si>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</si>
  <si>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</si>
  <si>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</si>
  <si>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</si>
  <si>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</si>
  <si>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</si>
  <si>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</si>
  <si>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</si>
  <si>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</si>
  <si>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</si>
  <si>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</si>
  <si>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</si>
  <si>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</si>
  <si>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</si>
  <si>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</si>
  <si>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</si>
  <si>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</si>
  <si>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</si>
  <si>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</si>
  <si>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</si>
  <si>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</si>
  <si>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</si>
  <si>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</si>
  <si>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</si>
  <si>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</si>
  <si>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</si>
  <si>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</si>
  <si>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</si>
  <si>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</si>
  <si>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</si>
  <si>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</si>
  <si>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</si>
  <si>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</si>
  <si>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</si>
  <si>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</si>
  <si>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</si>
  <si>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</si>
  <si>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</si>
  <si>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</si>
  <si>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</si>
  <si>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</si>
  <si>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</si>
  <si>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</si>
  <si>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</si>
  <si>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</si>
  <si>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</si>
  <si>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</si>
  <si>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</si>
  <si>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</si>
  <si>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</si>
  <si>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</si>
  <si>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</si>
  <si>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</si>
  <si>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</si>
  <si>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</si>
  <si>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</si>
  <si>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</si>
  <si>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</si>
  <si>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</si>
  <si>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</si>
  <si>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</si>
  <si>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</si>
  <si>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</si>
  <si>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</si>
  <si>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</si>
  <si>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</si>
  <si>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</si>
  <si>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</si>
  <si>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</si>
  <si>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</si>
  <si>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</si>
  <si>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</si>
  <si>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</si>
  <si>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</si>
  <si>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</si>
  <si>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</si>
  <si>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</si>
  <si>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</si>
  <si>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</si>
  <si>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</si>
  <si>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</si>
  <si>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</si>
  <si>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</si>
  <si>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</si>
  <si>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</si>
  <si>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</si>
  <si>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</si>
  <si>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</si>
  <si>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</si>
  <si>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</si>
  <si>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</si>
  <si>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</si>
  <si>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</si>
  <si>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</si>
  <si>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</si>
  <si>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</si>
  <si>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</si>
  <si>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</si>
  <si>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</si>
  <si>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</si>
  <si>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</si>
  <si>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</si>
  <si>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</si>
  <si>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</si>
  <si>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</si>
  <si>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</si>
  <si>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</si>
  <si>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</si>
  <si>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</si>
  <si>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</si>
  <si>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</si>
  <si>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</si>
  <si>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</si>
  <si>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</si>
  <si>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</si>
  <si>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</si>
  <si>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</si>
  <si>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</si>
  <si>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</si>
  <si>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</si>
  <si>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</si>
  <si>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</si>
  <si>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</si>
  <si>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</si>
  <si>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</si>
  <si>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</si>
  <si>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</si>
  <si>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</si>
  <si>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</si>
  <si>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</si>
  <si>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</si>
  <si>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</si>
  <si>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</si>
  <si>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</si>
  <si>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</si>
  <si>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</si>
  <si>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</si>
  <si>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</si>
  <si>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</si>
  <si>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</si>
  <si>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</si>
  <si>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</si>
  <si>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</si>
  <si>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</si>
  <si>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</si>
  <si>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</si>
  <si>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</si>
  <si>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</si>
  <si>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</si>
  <si>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</si>
  <si>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</si>
  <si>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</si>
  <si>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</si>
  <si>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</si>
  <si>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</si>
  <si>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</si>
  <si>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</si>
  <si>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</si>
  <si>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</si>
  <si>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</si>
  <si>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</si>
  <si>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</si>
  <si>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</si>
  <si>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</si>
  <si>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</si>
  <si>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</si>
  <si>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</si>
  <si>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</si>
  <si>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</si>
  <si>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</si>
  <si>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</si>
  <si>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</si>
  <si>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</si>
  <si>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</si>
  <si>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</si>
  <si>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</si>
  <si>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</si>
  <si>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</si>
  <si>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</si>
  <si>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</si>
  <si>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</si>
  <si>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</si>
  <si>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</si>
  <si>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</si>
  <si>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</si>
  <si>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</si>
  <si>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</si>
  <si>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</si>
  <si>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</si>
  <si>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</si>
  <si>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</si>
  <si>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</si>
  <si>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</si>
  <si>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</si>
  <si>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</si>
  <si>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</si>
  <si>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</si>
  <si>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</si>
  <si>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</si>
  <si>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</si>
  <si>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</si>
  <si>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</si>
  <si>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</si>
  <si>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</si>
  <si>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</si>
  <si>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</si>
  <si>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</si>
  <si>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</si>
  <si>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</si>
  <si>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</si>
  <si>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</si>
  <si>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</si>
  <si>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</si>
  <si>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</si>
  <si>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</si>
  <si>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</si>
  <si>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</si>
  <si>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</si>
  <si>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</si>
  <si>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</si>
  <si>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</si>
  <si>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</si>
  <si>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</si>
  <si>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</si>
  <si>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</si>
  <si>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</si>
  <si>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</si>
  <si>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</si>
  <si>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</si>
  <si>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</si>
  <si>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</si>
  <si>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</si>
  <si>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</si>
  <si>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</si>
  <si>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</si>
  <si>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</si>
  <si>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</si>
  <si>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</si>
  <si>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</si>
  <si>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</si>
  <si>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</si>
  <si>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</si>
  <si>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</si>
  <si>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</si>
  <si>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</si>
  <si>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</si>
  <si>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</si>
  <si>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</si>
  <si>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</si>
  <si>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</si>
  <si>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</si>
  <si>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</si>
  <si>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</si>
  <si>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</si>
  <si>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</si>
  <si>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</si>
  <si>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</si>
  <si>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</si>
  <si>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</si>
  <si>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</si>
  <si>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</si>
  <si>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</si>
  <si>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</si>
  <si>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</si>
  <si>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</si>
  <si>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</si>
  <si>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</si>
  <si>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</si>
  <si>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</si>
  <si>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</si>
  <si>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</si>
  <si>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</si>
  <si>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</si>
  <si>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</si>
  <si>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</si>
  <si>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</si>
  <si>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</si>
  <si>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</si>
  <si>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</si>
  <si>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</si>
  <si>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</si>
  <si>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</si>
  <si>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</si>
  <si>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</si>
  <si>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</si>
  <si>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</si>
  <si>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</si>
  <si>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</si>
  <si>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</si>
  <si>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</si>
  <si>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</si>
  <si>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</si>
  <si>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</si>
  <si>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</si>
  <si>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</si>
  <si>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</si>
  <si>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</si>
  <si>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</si>
  <si>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</si>
  <si>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</si>
  <si>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</si>
  <si>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</si>
  <si>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</si>
  <si>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</si>
  <si>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</si>
  <si>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</si>
  <si>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</si>
  <si>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</si>
  <si>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</si>
  <si>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</si>
  <si>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</si>
  <si>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</si>
  <si>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</si>
  <si>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</si>
  <si>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</si>
  <si>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</si>
  <si>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</si>
  <si>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</si>
  <si>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</si>
  <si>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</si>
  <si>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</si>
  <si>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</si>
  <si>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</si>
  <si>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</si>
  <si>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</si>
  <si>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</si>
  <si>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</si>
  <si>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</si>
  <si>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</si>
  <si>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</si>
  <si>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</si>
  <si>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</si>
  <si>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</si>
  <si>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</si>
  <si>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</si>
  <si>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</si>
  <si>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</si>
  <si>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</si>
  <si>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</si>
  <si>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</si>
  <si>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</si>
  <si>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</si>
  <si>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</si>
  <si>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</si>
  <si>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</si>
  <si>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</si>
  <si>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</si>
  <si>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</si>
  <si>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</si>
  <si>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</si>
  <si>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</si>
  <si>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</si>
  <si>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</si>
  <si>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</si>
  <si>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</si>
  <si>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</si>
  <si>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</si>
  <si>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</si>
  <si>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</si>
  <si>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</si>
  <si>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</si>
  <si>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</si>
  <si>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</si>
  <si>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</si>
  <si>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</si>
  <si>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</si>
  <si>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</si>
  <si>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</si>
  <si>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</si>
  <si>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</si>
  <si>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</si>
  <si>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</si>
  <si>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</si>
  <si>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</si>
  <si>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</si>
  <si>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</si>
  <si>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</si>
  <si>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</si>
  <si>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</si>
  <si>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</si>
  <si>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</si>
  <si>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</si>
  <si>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</si>
  <si>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</si>
  <si>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</si>
  <si>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</si>
  <si>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</si>
  <si>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</si>
  <si>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</si>
  <si>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</si>
  <si>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</si>
  <si>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</si>
  <si>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</si>
  <si>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</si>
  <si>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</si>
  <si>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</si>
  <si>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</si>
  <si>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</si>
  <si>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</si>
  <si>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</si>
  <si>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</si>
  <si>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</si>
  <si>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</si>
  <si>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</si>
  <si>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</si>
  <si>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</si>
  <si>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</si>
  <si>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</si>
  <si>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</si>
  <si>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</si>
  <si>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</si>
  <si>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</si>
  <si>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</si>
  <si>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</si>
  <si>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</si>
  <si>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</si>
  <si>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</si>
  <si>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</si>
  <si>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</si>
  <si>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</si>
  <si>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</si>
  <si>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</si>
  <si>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</si>
  <si>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</si>
  <si>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</si>
  <si>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</si>
  <si>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</si>
  <si>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</si>
  <si>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</si>
  <si>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</si>
  <si>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</si>
  <si>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</si>
  <si>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</si>
  <si>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</si>
  <si>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</si>
  <si>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</si>
  <si>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</si>
  <si>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</si>
  <si>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</si>
  <si>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</si>
  <si>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</si>
  <si>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</si>
  <si>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</si>
  <si>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</si>
  <si>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</si>
  <si>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</si>
  <si>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</si>
  <si>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</si>
  <si>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</si>
  <si>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</si>
  <si>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</si>
  <si>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</si>
  <si>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</si>
  <si>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</si>
  <si>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</si>
  <si>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</si>
  <si>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</si>
  <si>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</si>
  <si>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</si>
  <si>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</si>
  <si>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</si>
  <si>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</si>
  <si>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</si>
  <si>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</si>
  <si>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</si>
  <si>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</si>
  <si>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</si>
  <si>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</si>
  <si>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</si>
  <si>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</si>
  <si>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</si>
  <si>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</si>
  <si>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</si>
  <si>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</si>
  <si>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</si>
  <si>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</si>
  <si>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</si>
  <si>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</si>
  <si>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</si>
  <si>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</si>
  <si>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</si>
  <si>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</si>
  <si>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</si>
  <si>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</si>
  <si>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</si>
  <si>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</si>
  <si>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</si>
  <si>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</si>
  <si>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</si>
  <si>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</si>
  <si>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</si>
  <si>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</si>
  <si>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</si>
  <si>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</si>
  <si>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</si>
  <si>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</si>
  <si>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</si>
  <si>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</si>
  <si>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</si>
  <si>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</si>
  <si>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</si>
  <si>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</si>
  <si>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</si>
  <si>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</si>
  <si>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</si>
  <si>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</si>
  <si>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</si>
  <si>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</si>
  <si>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</si>
  <si>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</si>
  <si>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</si>
  <si>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</si>
  <si>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</si>
  <si>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</si>
  <si>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</si>
  <si>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</si>
  <si>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</si>
  <si>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</si>
  <si>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</si>
  <si>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</si>
  <si>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</si>
  <si>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</si>
  <si>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</si>
  <si>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</si>
  <si>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</si>
  <si>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</si>
  <si>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</si>
  <si>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</si>
  <si>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</si>
  <si>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</si>
  <si>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</si>
  <si>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</si>
  <si>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</si>
  <si>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</si>
  <si>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</si>
  <si>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</si>
  <si>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</si>
  <si>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</si>
  <si>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</si>
  <si>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</si>
  <si>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</si>
  <si>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</si>
  <si>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</si>
  <si>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</si>
  <si>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</si>
  <si>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</si>
  <si>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</si>
  <si>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</si>
  <si>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</si>
  <si>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</si>
  <si>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</si>
  <si>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</si>
  <si>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</si>
  <si>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</si>
  <si>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</si>
  <si>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</si>
  <si>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</si>
  <si>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</si>
  <si>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</si>
  <si>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</si>
  <si>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</si>
  <si>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</si>
  <si>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</si>
  <si>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</si>
  <si>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</si>
  <si>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</si>
  <si>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</si>
  <si>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</si>
  <si>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</si>
  <si>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</si>
  <si>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</si>
  <si>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</si>
  <si>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</si>
  <si>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</si>
  <si>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</si>
  <si>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</si>
  <si>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</si>
  <si>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</si>
  <si>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</si>
  <si>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</si>
  <si>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</si>
  <si>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</si>
  <si>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</si>
  <si>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</si>
  <si>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</si>
  <si>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</si>
  <si>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</si>
  <si>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</si>
  <si>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</si>
  <si>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</si>
  <si>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</si>
  <si>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</si>
  <si>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</si>
  <si>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</si>
  <si>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</si>
  <si>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</si>
  <si>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</si>
  <si>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</si>
  <si>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</si>
  <si>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</si>
  <si>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</si>
  <si>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</si>
  <si>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</si>
  <si>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</si>
  <si>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</si>
  <si>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</si>
  <si>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</si>
  <si>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</si>
  <si>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</si>
  <si>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</si>
  <si>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</si>
  <si>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</si>
  <si>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</si>
  <si>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</si>
  <si>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</si>
  <si>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</si>
  <si>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</si>
  <si>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</si>
  <si>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</si>
  <si>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</si>
  <si>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</si>
  <si>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</si>
  <si>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</si>
  <si>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</si>
  <si>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</si>
  <si>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</si>
  <si>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</si>
  <si>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</si>
  <si>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</si>
  <si>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</si>
  <si>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</si>
  <si>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</si>
  <si>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</si>
  <si>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</si>
  <si>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</si>
  <si>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</si>
  <si>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</si>
  <si>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</si>
  <si>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</si>
  <si>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</si>
  <si>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</si>
  <si>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</si>
  <si>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</si>
  <si>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</si>
  <si>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</si>
  <si>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</si>
  <si>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</si>
  <si>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</si>
  <si>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</si>
  <si>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</si>
  <si>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</si>
  <si>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</si>
  <si>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</si>
  <si>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</si>
  <si>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</si>
  <si>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</si>
  <si>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</si>
  <si>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</si>
  <si>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</si>
  <si>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</si>
  <si>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</si>
  <si>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</si>
  <si>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</si>
  <si>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</si>
  <si>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</si>
  <si>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</si>
  <si>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</si>
  <si>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</si>
  <si>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</si>
  <si>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</si>
  <si>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</si>
  <si>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</si>
  <si>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</si>
  <si>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</si>
  <si>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</si>
  <si>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</si>
  <si>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</si>
  <si>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</si>
  <si>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</si>
  <si>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</si>
  <si>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</si>
  <si>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</si>
  <si>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</si>
  <si>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</si>
  <si>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</si>
  <si>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</si>
  <si>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</si>
  <si>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</si>
  <si>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</si>
  <si>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</si>
  <si>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</si>
  <si>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</si>
  <si>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</si>
  <si>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</si>
  <si>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</si>
  <si>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</si>
  <si>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</si>
  <si>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</si>
  <si>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</si>
  <si>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</si>
  <si>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</si>
  <si>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</si>
  <si>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</si>
  <si>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</si>
  <si>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</si>
  <si>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</si>
  <si>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</si>
  <si>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</si>
  <si>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</si>
  <si>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</si>
  <si>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</si>
  <si>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</si>
  <si>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</si>
  <si>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</si>
  <si>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</si>
  <si>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</si>
  <si>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</si>
  <si>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</si>
  <si>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</si>
  <si>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</si>
  <si>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</si>
  <si>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</si>
  <si>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</si>
  <si>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</si>
  <si>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</si>
  <si>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</si>
  <si>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</si>
  <si>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</si>
  <si>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</si>
  <si>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</si>
  <si>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</si>
  <si>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</si>
  <si>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</si>
  <si>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</si>
  <si>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</si>
  <si>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</si>
  <si>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</si>
  <si>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</si>
  <si>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</si>
  <si>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</si>
  <si>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</si>
  <si>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</si>
  <si>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</si>
  <si>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</si>
  <si>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</si>
  <si>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</si>
  <si>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</si>
  <si>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</si>
  <si>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</si>
  <si>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</si>
  <si>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</si>
  <si>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</si>
  <si>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</si>
  <si>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</si>
  <si>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</si>
  <si>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</si>
  <si>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</si>
  <si>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</si>
  <si>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</si>
  <si>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</si>
  <si>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</si>
  <si>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</si>
  <si>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</si>
  <si>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</si>
  <si>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</si>
  <si>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</si>
  <si>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</si>
  <si>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</si>
  <si>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</si>
  <si>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</si>
  <si>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</si>
  <si>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</si>
  <si>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</si>
  <si>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</si>
  <si>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</si>
  <si>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</si>
  <si>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</si>
  <si>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</si>
  <si>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</si>
  <si>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</si>
  <si>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</si>
  <si>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</si>
  <si>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</si>
  <si>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</si>
  <si>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</si>
  <si>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</si>
  <si>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</si>
  <si>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</si>
  <si>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</si>
  <si>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</si>
  <si>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</si>
  <si>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</si>
  <si>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</si>
  <si>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</si>
  <si>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</si>
  <si>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</si>
  <si>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</si>
  <si>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</si>
  <si>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</si>
  <si>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</si>
  <si>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</si>
  <si>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</si>
  <si>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</si>
  <si>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</si>
  <si>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</si>
  <si>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</si>
  <si>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</si>
  <si>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</si>
  <si>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</si>
  <si>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</si>
  <si>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</si>
  <si>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</si>
  <si>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</si>
  <si>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</si>
  <si>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</si>
  <si>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</si>
  <si>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</si>
  <si>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</si>
  <si>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</si>
  <si>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</si>
  <si>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</si>
  <si>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</si>
  <si>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</si>
  <si>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</si>
  <si>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</si>
  <si>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</si>
  <si>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</si>
  <si>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</si>
  <si>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</si>
  <si>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</si>
  <si>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</si>
  <si>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</si>
  <si>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</si>
  <si>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</si>
  <si>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</si>
  <si>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</si>
  <si>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</si>
  <si>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</si>
  <si>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</si>
  <si>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</si>
  <si>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</si>
  <si>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</si>
  <si>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</si>
  <si>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</si>
  <si>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</si>
  <si>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</si>
  <si>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</si>
  <si>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</si>
  <si>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</si>
  <si>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</si>
  <si>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</si>
  <si>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</si>
  <si>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</si>
  <si>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</si>
  <si>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</si>
  <si>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</si>
  <si>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</si>
  <si>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</si>
  <si>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</si>
  <si>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</si>
  <si>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</si>
  <si>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</si>
  <si>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</si>
  <si>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</si>
  <si>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</si>
  <si>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</si>
  <si>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</si>
  <si>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</si>
  <si>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</si>
  <si>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</si>
  <si>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</si>
  <si>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</si>
  <si>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</si>
  <si>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</si>
  <si>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</si>
  <si>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</si>
  <si>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</si>
  <si>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</si>
  <si>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</si>
  <si>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</si>
  <si>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</si>
  <si>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</si>
  <si>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</si>
  <si>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</si>
  <si>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</si>
  <si>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</si>
  <si>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</si>
  <si>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</si>
  <si>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</si>
  <si>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</si>
  <si>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</si>
  <si>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</si>
  <si>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</si>
  <si>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</si>
  <si>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</si>
  <si>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</si>
  <si>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</si>
  <si>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</si>
  <si>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</si>
  <si>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</si>
  <si>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</si>
  <si>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</si>
  <si>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</si>
  <si>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</si>
  <si>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</si>
  <si>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</si>
  <si>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</si>
  <si>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</si>
  <si>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</si>
  <si>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</si>
  <si>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</si>
  <si>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</si>
  <si>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</si>
  <si>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</si>
  <si>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</si>
  <si>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</si>
  <si>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</si>
  <si>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</si>
  <si>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</si>
  <si>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</si>
  <si>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</si>
  <si>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</si>
  <si>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</si>
  <si>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</si>
  <si>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</si>
  <si>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</si>
  <si>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</si>
  <si>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</si>
  <si>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</si>
  <si>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</si>
  <si>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</si>
  <si>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</si>
  <si>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</si>
  <si>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</si>
  <si>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</si>
  <si>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</si>
  <si>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</si>
  <si>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</si>
  <si>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</si>
  <si>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</si>
  <si>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</si>
  <si>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</si>
  <si>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</si>
  <si>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</si>
  <si>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</si>
  <si>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</si>
  <si>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</si>
  <si>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</si>
  <si>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</si>
  <si>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</si>
  <si>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</si>
  <si>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</si>
  <si>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</si>
  <si>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</si>
  <si>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</si>
  <si>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</si>
  <si>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</si>
  <si>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</si>
  <si>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</si>
  <si>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</si>
  <si>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</si>
  <si>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</si>
  <si>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</si>
  <si>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</si>
  <si>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</si>
  <si>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</si>
  <si>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</si>
  <si>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</si>
  <si>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</si>
  <si>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</si>
  <si>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</si>
  <si>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</si>
  <si>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</si>
  <si>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</si>
  <si>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</si>
  <si>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</si>
  <si>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</si>
  <si>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</si>
  <si>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</si>
  <si>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</si>
  <si>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</si>
  <si>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</si>
  <si>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</si>
  <si>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</si>
  <si>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</si>
  <si>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</si>
  <si>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</si>
  <si>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</si>
  <si>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</si>
  <si>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</si>
  <si>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</si>
  <si>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</si>
  <si>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</si>
  <si>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</si>
  <si>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</si>
  <si>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</si>
  <si>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</si>
  <si>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</si>
  <si>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</si>
  <si>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</si>
  <si>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</si>
  <si>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</si>
  <si>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</si>
  <si>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</si>
  <si>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</si>
  <si>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</si>
  <si>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</si>
  <si>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</si>
  <si>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</si>
  <si>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</si>
  <si>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</si>
  <si>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</si>
  <si>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</si>
  <si>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</si>
  <si>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</si>
  <si>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</si>
  <si>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</si>
  <si>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</si>
  <si>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</si>
  <si>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</si>
  <si>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</si>
  <si>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</si>
  <si>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</si>
  <si>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</si>
  <si>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</si>
  <si>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</si>
  <si>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</si>
  <si>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</si>
  <si>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</si>
  <si>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</si>
  <si>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</si>
  <si>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</si>
  <si>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</si>
  <si>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</si>
  <si>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</si>
  <si>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</si>
  <si>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</si>
  <si>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</si>
  <si>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</si>
  <si>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</si>
  <si>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</si>
  <si>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</si>
  <si>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</si>
  <si>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</si>
  <si>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</si>
  <si>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</si>
  <si>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</si>
  <si>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</si>
  <si>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</si>
  <si>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</si>
  <si>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</si>
  <si>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</si>
  <si>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</si>
  <si>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</si>
  <si>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</si>
  <si>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</si>
  <si>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</si>
  <si>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</si>
  <si>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</si>
  <si>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</si>
  <si>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</si>
  <si>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</si>
  <si>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</si>
  <si>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</si>
  <si>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</si>
  <si>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</si>
  <si>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</si>
  <si>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</si>
  <si>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</si>
  <si>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</si>
  <si>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</si>
  <si>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</si>
  <si>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</si>
  <si>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</si>
  <si>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</si>
  <si>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</si>
  <si>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</si>
  <si>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</si>
  <si>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</si>
  <si>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</si>
  <si>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</si>
  <si>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</si>
  <si>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</si>
  <si>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</si>
  <si>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</si>
  <si>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</si>
  <si>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</si>
  <si>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</si>
  <si>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</si>
  <si>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</si>
  <si>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</si>
  <si>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</si>
  <si>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</si>
  <si>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</si>
  <si>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</si>
  <si>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</si>
  <si>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</si>
  <si>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</si>
  <si>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</si>
  <si>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</si>
  <si>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</si>
  <si>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</si>
  <si>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</si>
  <si>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</si>
  <si>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</si>
  <si>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</si>
  <si>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</si>
  <si>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</si>
  <si>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</si>
  <si>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</si>
  <si>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</si>
  <si>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</si>
  <si>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</si>
  <si>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</si>
  <si>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</si>
  <si>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</si>
  <si>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</si>
  <si>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</si>
  <si>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</si>
  <si>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</si>
  <si>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</si>
  <si>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</si>
  <si>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</si>
  <si>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</si>
  <si>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</si>
  <si>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</si>
  <si>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</si>
  <si>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</si>
  <si>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</si>
  <si>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</si>
  <si>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</si>
  <si>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</si>
  <si>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</si>
  <si>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</si>
  <si>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</si>
  <si>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</si>
  <si>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</si>
  <si>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</si>
  <si>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</si>
  <si>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</si>
  <si>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</si>
  <si>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</si>
  <si>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</si>
  <si>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</si>
  <si>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</si>
  <si>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</si>
  <si>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</si>
  <si>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</si>
  <si>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</si>
  <si>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</si>
  <si>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</si>
  <si>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</si>
  <si>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</si>
  <si>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</si>
  <si>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</si>
  <si>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</si>
  <si>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</si>
  <si>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</si>
  <si>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</si>
  <si>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</si>
  <si>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</si>
  <si>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</si>
  <si>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</si>
  <si>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</si>
  <si>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</si>
  <si>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</si>
  <si>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</si>
  <si>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</si>
  <si>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</si>
  <si>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</si>
  <si>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</si>
  <si>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</si>
  <si>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</si>
  <si>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</si>
  <si>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</si>
  <si>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</si>
  <si>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</si>
  <si>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</si>
  <si>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</si>
  <si>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</si>
  <si>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</si>
  <si>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</si>
  <si>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</si>
  <si>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</si>
  <si>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</si>
  <si>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</si>
  <si>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</si>
  <si>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</si>
  <si>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</si>
  <si>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</si>
  <si>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</si>
  <si>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</si>
  <si>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</si>
  <si>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</si>
  <si>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</si>
  <si>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</si>
  <si>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</si>
  <si>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</si>
  <si>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</si>
  <si>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</si>
  <si>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</si>
  <si>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</si>
  <si>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</si>
  <si>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</si>
  <si>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</si>
  <si>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</si>
  <si>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</si>
  <si>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</si>
  <si>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</si>
  <si>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</si>
  <si>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</si>
  <si>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</si>
  <si>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</si>
  <si>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</si>
  <si>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</si>
  <si>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</si>
  <si>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</si>
  <si>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</si>
  <si>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</si>
  <si>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</si>
  <si>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</si>
  <si>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</si>
  <si>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</si>
  <si>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</si>
  <si>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</si>
  <si>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</si>
  <si>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</si>
  <si>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</si>
  <si>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</si>
  <si>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</si>
  <si>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</si>
  <si>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</si>
  <si>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</si>
  <si>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</si>
  <si>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</si>
  <si>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</si>
  <si>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</si>
  <si>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</si>
  <si>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</si>
  <si>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</si>
  <si>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</si>
  <si>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</si>
  <si>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</si>
  <si>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</si>
  <si>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</si>
  <si>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</si>
  <si>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</si>
  <si>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</si>
  <si>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</si>
  <si>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</si>
  <si>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</si>
  <si>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</si>
  <si>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</si>
  <si>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</si>
  <si>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</si>
  <si>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</si>
  <si>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</si>
  <si>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</si>
  <si>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</si>
  <si>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</si>
  <si>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</si>
  <si>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</si>
  <si>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</si>
  <si>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</si>
  <si>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</si>
  <si>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</si>
  <si>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</si>
  <si>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</si>
  <si>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</si>
  <si>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</si>
  <si>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</si>
  <si>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</si>
  <si>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</si>
  <si>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</si>
  <si>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</si>
  <si>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</si>
  <si>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</si>
  <si>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</si>
  <si>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</si>
  <si>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</si>
  <si>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</si>
  <si>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</si>
  <si>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</si>
  <si>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</si>
  <si>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</si>
  <si>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</si>
  <si>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</si>
  <si>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</si>
  <si>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</si>
  <si>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</si>
  <si>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</si>
  <si>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</si>
  <si>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</si>
  <si>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</si>
  <si>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</si>
  <si>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</si>
  <si>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</si>
  <si>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</si>
  <si>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</si>
  <si>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</si>
  <si>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</si>
  <si>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</si>
  <si>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</si>
  <si>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</si>
  <si>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</si>
  <si>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</si>
  <si>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</si>
  <si>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</si>
  <si>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</si>
  <si>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</si>
  <si>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</si>
  <si>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</si>
  <si>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</si>
  <si>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</si>
  <si>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</si>
  <si>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</si>
  <si>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</si>
  <si>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</si>
  <si>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</si>
  <si>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</si>
  <si>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</si>
  <si>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</si>
  <si>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</si>
  <si>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</si>
  <si>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</si>
  <si>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</si>
  <si>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</si>
  <si>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</si>
  <si>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</si>
  <si>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</si>
  <si>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</si>
  <si>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</si>
  <si>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</si>
  <si>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</si>
  <si>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</si>
  <si>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</si>
  <si>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</si>
  <si>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</si>
  <si>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</si>
  <si>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</si>
  <si>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</si>
  <si>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</si>
  <si>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</si>
  <si>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</si>
  <si>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</si>
  <si>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</si>
  <si>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</si>
  <si>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</si>
  <si>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</si>
  <si>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</si>
  <si>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</si>
  <si>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</si>
  <si>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</si>
  <si>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</si>
  <si>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</si>
  <si>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</si>
  <si>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</si>
  <si>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</si>
  <si>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</si>
  <si>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</si>
  <si>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</si>
  <si>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</si>
  <si>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</si>
  <si>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</si>
  <si>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</si>
  <si>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</si>
  <si>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</si>
  <si>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</si>
  <si>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</si>
  <si>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</si>
  <si>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</si>
  <si>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</si>
  <si>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</si>
  <si>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</si>
  <si>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</si>
  <si>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</si>
  <si>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</si>
  <si>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</si>
  <si>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</si>
  <si>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</si>
  <si>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</si>
  <si>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</si>
  <si>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</si>
  <si>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</si>
  <si>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</si>
  <si>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</si>
  <si>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</si>
  <si>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</si>
  <si>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</si>
  <si>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</si>
  <si>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</si>
  <si>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</si>
  <si>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</si>
  <si>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</si>
  <si>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</si>
  <si>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</si>
  <si>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</si>
  <si>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</si>
  <si>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</si>
  <si>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</si>
  <si>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</si>
  <si>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</si>
  <si>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</si>
  <si>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</si>
  <si>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</si>
  <si>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</si>
  <si>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</si>
  <si>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</si>
  <si>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</si>
  <si>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</si>
  <si>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</si>
  <si>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</si>
  <si>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</si>
  <si>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</si>
  <si>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</si>
  <si>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</si>
  <si>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</si>
  <si>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</si>
  <si>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</si>
  <si>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</si>
  <si>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</si>
  <si>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</si>
  <si>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</si>
  <si>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</si>
  <si>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</si>
  <si>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</si>
  <si>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</si>
  <si>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</si>
  <si>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</si>
  <si>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</si>
  <si>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</si>
  <si>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</si>
  <si>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</si>
  <si>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</si>
  <si>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</si>
  <si>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</si>
  <si>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</si>
  <si>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</si>
  <si>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</si>
  <si>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</si>
  <si>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</si>
  <si>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</si>
  <si>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</si>
  <si>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</si>
  <si>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</si>
  <si>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</si>
  <si>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</si>
  <si>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</si>
  <si>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</si>
  <si>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</si>
  <si>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</si>
  <si>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</si>
  <si>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</si>
  <si>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</si>
  <si>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</si>
  <si>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</si>
  <si>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</si>
  <si>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</si>
  <si>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</si>
  <si>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</si>
  <si>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</si>
  <si>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</si>
  <si>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</si>
  <si>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</si>
  <si>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</si>
  <si>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</si>
  <si>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</si>
  <si>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</si>
  <si>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</si>
  <si>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</si>
  <si>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</si>
  <si>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</si>
  <si>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</si>
  <si>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</si>
  <si>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</si>
  <si>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</si>
  <si>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</si>
  <si>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</si>
  <si>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</si>
  <si>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</si>
  <si>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</si>
  <si>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</si>
  <si>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</si>
  <si>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</si>
  <si>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</si>
  <si>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</si>
  <si>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</si>
  <si>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</si>
  <si>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</si>
  <si>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</si>
  <si>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</si>
  <si>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</si>
  <si>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</si>
  <si>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</si>
  <si>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</si>
  <si>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</si>
  <si>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</si>
  <si>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</si>
  <si>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</si>
  <si>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</si>
  <si>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</si>
  <si>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</si>
  <si>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</si>
  <si>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</si>
  <si>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</si>
  <si>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</si>
  <si>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</si>
  <si>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</si>
  <si>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</si>
  <si>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</si>
  <si>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</si>
  <si>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</si>
  <si>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</si>
  <si>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</si>
  <si>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</si>
  <si>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</si>
  <si>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</si>
  <si>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</si>
  <si>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</si>
  <si>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</si>
  <si>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</si>
  <si>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</si>
  <si>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</si>
  <si>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</si>
  <si>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</si>
  <si>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</si>
  <si>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</si>
  <si>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</si>
  <si>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</si>
  <si>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</si>
  <si>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</si>
  <si>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</si>
  <si>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</si>
  <si>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</si>
  <si>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</si>
  <si>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</si>
  <si>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</si>
  <si>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</si>
  <si>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</si>
  <si>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</si>
  <si>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</si>
  <si>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</si>
  <si>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</si>
  <si>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</si>
  <si>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</si>
  <si>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</si>
  <si>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</si>
  <si>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</si>
  <si>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</si>
  <si>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</si>
  <si>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</si>
  <si>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</si>
  <si>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</si>
  <si>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</si>
  <si>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</si>
  <si>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</si>
  <si>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</si>
  <si>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</si>
  <si>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</si>
  <si>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</si>
  <si>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</si>
  <si>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</si>
  <si>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</si>
  <si>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</si>
  <si>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</si>
  <si>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</si>
  <si>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</si>
  <si>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</si>
  <si>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</si>
  <si>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</si>
  <si>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</si>
  <si>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</si>
  <si>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</si>
  <si>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</si>
  <si>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</si>
  <si>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</si>
  <si>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</si>
  <si>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</si>
  <si>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</si>
  <si>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</si>
  <si>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</si>
  <si>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</si>
  <si>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</si>
  <si>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</si>
  <si>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</si>
  <si>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</si>
  <si>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</si>
  <si>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</si>
  <si>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</si>
  <si>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</si>
  <si>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</si>
  <si>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</si>
  <si>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</si>
  <si>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</si>
  <si>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</si>
  <si>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</si>
  <si>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</si>
  <si>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</si>
  <si>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</si>
  <si>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</si>
  <si>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</si>
  <si>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</si>
  <si>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</si>
  <si>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</si>
  <si>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</si>
  <si>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</si>
  <si>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</si>
  <si>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</si>
  <si>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</si>
  <si>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</si>
  <si>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</si>
  <si>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</si>
  <si>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</si>
  <si>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</si>
  <si>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</si>
  <si>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</si>
  <si>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</si>
  <si>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</si>
  <si>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</si>
  <si>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</si>
  <si>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</si>
  <si>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</si>
  <si>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</si>
  <si>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</si>
  <si>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</si>
  <si>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</si>
  <si>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</si>
  <si>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</si>
  <si>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</si>
  <si>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</si>
  <si>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</si>
  <si>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</si>
  <si>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</si>
  <si>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</si>
  <si>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</si>
  <si>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</si>
  <si>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</si>
  <si>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</si>
  <si>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</si>
  <si>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</si>
  <si>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</si>
  <si>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</si>
  <si>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</si>
  <si>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</si>
  <si>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</si>
  <si>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</si>
  <si>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</si>
  <si>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</si>
  <si>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</si>
  <si>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</si>
  <si>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</si>
  <si>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</si>
  <si>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</si>
  <si>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</si>
  <si>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</si>
  <si>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</si>
  <si>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</si>
  <si>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</si>
  <si>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</si>
  <si>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</si>
  <si>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</si>
  <si>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</si>
  <si>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</si>
  <si>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</si>
  <si>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</si>
  <si>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</si>
  <si>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</si>
  <si>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</si>
  <si>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</si>
  <si>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</si>
  <si>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</si>
  <si>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</si>
  <si>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</si>
  <si>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</si>
  <si>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</si>
  <si>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</si>
  <si>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</si>
  <si>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</si>
  <si>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</si>
  <si>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</si>
  <si>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</si>
  <si>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</si>
  <si>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</si>
  <si>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</si>
  <si>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</si>
  <si>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</si>
  <si>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</si>
  <si>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</si>
  <si>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</si>
  <si>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</si>
  <si>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</si>
  <si>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</si>
  <si>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</si>
  <si>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</si>
  <si>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</si>
  <si>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</si>
  <si>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</si>
  <si>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</si>
  <si>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</si>
  <si>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</si>
  <si>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</si>
  <si>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</si>
  <si>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</si>
  <si>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</si>
  <si>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</si>
  <si>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</si>
  <si>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</si>
  <si>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</si>
  <si>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</si>
  <si>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</si>
  <si>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</si>
  <si>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</si>
  <si>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</si>
  <si>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</si>
  <si>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</si>
  <si>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</si>
  <si>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</si>
  <si>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</si>
  <si>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</si>
  <si>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</si>
  <si>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</si>
  <si>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</si>
  <si>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</si>
  <si>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</si>
  <si>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</si>
  <si>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</si>
  <si>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</si>
  <si>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</si>
  <si>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</si>
  <si>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</si>
  <si>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</si>
  <si>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</si>
  <si>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</si>
  <si>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</si>
  <si>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</si>
  <si>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</si>
  <si>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</si>
  <si>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</si>
  <si>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</si>
  <si>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</si>
  <si>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</si>
  <si>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</si>
  <si>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</si>
  <si>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</si>
  <si>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</si>
  <si>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</si>
  <si>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</si>
  <si>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</si>
  <si>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</si>
  <si>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</si>
  <si>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</si>
  <si>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</si>
  <si>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</si>
  <si>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</si>
  <si>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</si>
  <si>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</si>
  <si>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</si>
  <si>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</si>
  <si>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</si>
  <si>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</si>
  <si>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</si>
  <si>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</si>
  <si>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</si>
  <si>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</si>
  <si>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</si>
  <si>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</si>
  <si>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</si>
  <si>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</si>
  <si>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</si>
  <si>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</si>
  <si>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</si>
  <si>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</si>
  <si>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</si>
  <si>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</si>
  <si>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</si>
  <si>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</si>
  <si>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</si>
  <si>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</si>
  <si>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</si>
  <si>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</si>
  <si>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</si>
  <si>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</si>
  <si>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</si>
  <si>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</si>
  <si>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</si>
  <si>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</si>
  <si>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</si>
  <si>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</si>
  <si>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</si>
  <si>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</si>
  <si>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</si>
  <si>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</si>
  <si>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</si>
  <si>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</si>
  <si>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</si>
  <si>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</si>
  <si>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</si>
  <si>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</si>
  <si>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</si>
  <si>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</si>
  <si>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</si>
  <si>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</si>
  <si>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</si>
  <si>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</si>
  <si>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</si>
  <si>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</si>
  <si>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</si>
  <si>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</si>
  <si>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</si>
  <si>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</si>
  <si>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</si>
  <si>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</si>
  <si>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</si>
  <si>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</si>
  <si>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</si>
  <si>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</si>
  <si>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</si>
  <si>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</si>
  <si>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</si>
  <si>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</si>
  <si>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</si>
  <si>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</si>
  <si>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</si>
  <si>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</si>
  <si>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</si>
  <si>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</si>
  <si>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</si>
  <si>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</si>
  <si>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</si>
  <si>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</si>
  <si>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</si>
  <si>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</si>
  <si>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</si>
  <si>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</si>
  <si>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</si>
  <si>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</si>
  <si>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</si>
  <si>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</si>
  <si>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</si>
  <si>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</si>
  <si>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</si>
  <si>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</si>
  <si>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</si>
  <si>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</si>
  <si>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</si>
  <si>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</si>
  <si>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</si>
  <si>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</si>
  <si>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</si>
  <si>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</si>
  <si>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</si>
  <si>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</si>
  <si>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</si>
  <si>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</si>
  <si>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</si>
  <si>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</si>
  <si>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</si>
  <si>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</si>
  <si>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</si>
  <si>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</si>
  <si>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</si>
  <si>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</si>
  <si>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</si>
  <si>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</si>
  <si>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</si>
  <si>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</si>
  <si>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</si>
  <si>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</si>
  <si>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</si>
  <si>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</si>
  <si>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</si>
  <si>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</si>
  <si>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</si>
  <si>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</si>
  <si>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</si>
  <si>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</si>
  <si>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</si>
  <si>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</si>
  <si>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</si>
  <si>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</si>
  <si>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</si>
  <si>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</si>
  <si>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</si>
  <si>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</si>
  <si>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</si>
  <si>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</si>
  <si>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</si>
  <si>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</si>
  <si>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</si>
  <si>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</si>
  <si>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</si>
  <si>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</si>
  <si>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</si>
  <si>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</si>
  <si>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</si>
  <si>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</si>
  <si>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</si>
  <si>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</si>
  <si>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</si>
  <si>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</si>
  <si>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</si>
  <si>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</si>
  <si>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</si>
  <si>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</si>
  <si>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</si>
  <si>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</si>
  <si>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</si>
  <si>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</si>
  <si>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</si>
  <si>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</si>
  <si>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</si>
  <si>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</si>
  <si>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</si>
  <si>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</si>
  <si>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</si>
  <si>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</si>
  <si>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</si>
  <si>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</si>
  <si>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</si>
  <si>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</si>
  <si>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</si>
  <si>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</si>
  <si>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</si>
  <si>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</si>
  <si>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</si>
  <si>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</si>
  <si>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</si>
  <si>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</si>
  <si>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</si>
  <si>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</si>
  <si>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</si>
  <si>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</si>
  <si>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</si>
  <si>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</si>
  <si>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</si>
  <si>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</si>
  <si>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</si>
  <si>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</si>
  <si>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</si>
  <si>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</si>
  <si>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</si>
  <si>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</si>
  <si>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</si>
  <si>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</si>
  <si>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</si>
  <si>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</si>
  <si>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</si>
  <si>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</si>
  <si>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</si>
  <si>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</si>
  <si>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</si>
  <si>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</si>
  <si>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</si>
  <si>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</si>
  <si>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</si>
  <si>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</si>
  <si>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</si>
  <si>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</si>
  <si>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</si>
  <si>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</si>
  <si>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</si>
  <si>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</si>
  <si>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</si>
  <si>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</si>
  <si>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</si>
  <si>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</si>
  <si>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</si>
  <si>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</si>
  <si>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</si>
  <si>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</si>
  <si>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</si>
  <si>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</si>
  <si>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</si>
  <si>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</si>
  <si>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</si>
  <si>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</si>
  <si>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</si>
  <si>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</si>
  <si>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</si>
  <si>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</si>
  <si>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</si>
  <si>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</si>
  <si>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</si>
  <si>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</si>
  <si>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</si>
  <si>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</si>
  <si>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</si>
  <si>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</si>
  <si>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</si>
  <si>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</si>
  <si>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</si>
  <si>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</si>
  <si>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</si>
  <si>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</si>
  <si>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</si>
  <si>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</si>
  <si>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</si>
  <si>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</si>
  <si>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</si>
  <si>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</si>
  <si>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</si>
  <si>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</si>
  <si>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</si>
  <si>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</si>
  <si>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</si>
  <si>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</si>
  <si>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</si>
  <si>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</si>
  <si>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</si>
  <si>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</si>
  <si>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</si>
  <si>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</si>
  <si>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</si>
  <si>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</si>
  <si>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</si>
  <si>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</si>
  <si>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</si>
  <si>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</si>
  <si>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</si>
  <si>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</si>
  <si>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</si>
  <si>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</si>
  <si>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</si>
  <si>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</si>
  <si>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</si>
  <si>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</si>
  <si>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</si>
  <si>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</si>
  <si>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</si>
  <si>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</si>
  <si>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</si>
  <si>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</si>
  <si>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</si>
  <si>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</si>
  <si>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</si>
  <si>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</si>
  <si>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</si>
  <si>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</si>
  <si>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</si>
  <si>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</si>
  <si>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</si>
  <si>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</si>
  <si>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</si>
  <si>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</si>
  <si>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</si>
  <si>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</si>
  <si>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</si>
  <si>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</si>
  <si>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</si>
  <si>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</si>
  <si>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</si>
  <si>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</si>
  <si>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</si>
  <si>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</si>
  <si>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</si>
  <si>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</si>
  <si>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</si>
  <si>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</si>
  <si>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</si>
  <si>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</si>
  <si>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</si>
  <si>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</si>
  <si>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</si>
  <si>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</si>
  <si>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</si>
  <si>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</si>
  <si>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</si>
  <si>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</si>
  <si>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</si>
  <si>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</si>
  <si>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</si>
  <si>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</si>
  <si>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</si>
  <si>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</si>
  <si>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</si>
  <si>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</si>
  <si>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</si>
  <si>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</si>
  <si>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</si>
  <si>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</si>
  <si>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</si>
  <si>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</si>
  <si>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</si>
  <si>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</si>
  <si>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</si>
  <si>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</si>
  <si>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</si>
  <si>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</si>
  <si>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</si>
  <si>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</si>
  <si>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</si>
  <si>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</si>
  <si>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</si>
  <si>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</si>
  <si>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</si>
  <si>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</si>
  <si>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</si>
  <si>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</si>
  <si>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</si>
  <si>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</si>
  <si>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</si>
  <si>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</si>
  <si>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</si>
  <si>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</si>
  <si>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</si>
  <si>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</si>
  <si>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</si>
  <si>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</si>
  <si>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</si>
  <si>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</si>
  <si>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</si>
  <si>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</si>
  <si>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</si>
  <si>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</si>
  <si>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</si>
  <si>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</si>
  <si>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</si>
  <si>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</si>
  <si>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</si>
  <si>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</si>
  <si>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</si>
  <si>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</si>
  <si>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</si>
  <si>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</si>
  <si>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</si>
  <si>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</si>
  <si>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</si>
  <si>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</si>
  <si>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</si>
  <si>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</si>
  <si>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</si>
  <si>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</si>
  <si>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</si>
  <si>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</si>
  <si>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</si>
  <si>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</si>
  <si>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</si>
  <si>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</si>
  <si>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</si>
  <si>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</si>
  <si>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</si>
  <si>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</si>
  <si>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</si>
  <si>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</si>
  <si>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</si>
  <si>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</si>
  <si>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</si>
  <si>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</si>
  <si>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</si>
  <si>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</si>
  <si>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</si>
  <si>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</si>
  <si>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</si>
  <si>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</si>
  <si>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</si>
  <si>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</si>
  <si>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</si>
  <si>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</si>
  <si>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</si>
  <si>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</si>
  <si>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</si>
  <si>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</si>
  <si>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</si>
  <si>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</si>
  <si>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</si>
  <si>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</si>
  <si>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</si>
  <si>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</si>
  <si>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</si>
  <si>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</si>
  <si>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</si>
  <si>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</si>
  <si>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</si>
  <si>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</si>
  <si>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</si>
  <si>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</si>
  <si>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</si>
  <si>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</si>
  <si>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</si>
  <si>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</si>
  <si>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</si>
  <si>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</si>
  <si>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</si>
  <si>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</si>
  <si>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</si>
  <si>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</si>
  <si>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</si>
  <si>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</si>
  <si>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</si>
  <si>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</si>
  <si>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</si>
  <si>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</si>
  <si>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</si>
  <si>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</si>
  <si>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</si>
  <si>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</si>
  <si>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</si>
  <si>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</si>
  <si>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</si>
  <si>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</si>
  <si>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</si>
  <si>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</si>
  <si>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</si>
  <si>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</si>
  <si>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</si>
  <si>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</si>
  <si>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</si>
  <si>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</si>
  <si>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</si>
  <si>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</si>
  <si>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</si>
  <si>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</si>
  <si>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</si>
  <si>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</si>
  <si>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</si>
  <si>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</si>
  <si>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</si>
  <si>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</si>
  <si>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</si>
  <si>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</si>
  <si>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</si>
  <si>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</si>
  <si>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</si>
  <si>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</si>
  <si>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</si>
  <si>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</si>
  <si>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</si>
  <si>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</si>
  <si>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</si>
  <si>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</si>
  <si>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</si>
  <si>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</si>
  <si>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</si>
  <si>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</si>
  <si>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</si>
  <si>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</si>
  <si>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</si>
  <si>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</si>
  <si>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</si>
  <si>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</si>
  <si>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</si>
  <si>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</si>
  <si>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</si>
  <si>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</si>
  <si>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</si>
  <si>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</si>
  <si>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</si>
  <si>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</si>
  <si>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</si>
  <si>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</si>
  <si>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</si>
  <si>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</si>
  <si>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</si>
  <si>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</si>
  <si>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</si>
  <si>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</si>
  <si>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</si>
  <si>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</si>
  <si>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</si>
  <si>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</si>
  <si>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</si>
  <si>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</si>
  <si>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</si>
  <si>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</si>
  <si>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</si>
  <si>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</si>
  <si>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</si>
  <si>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</si>
  <si>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</si>
  <si>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</si>
  <si>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</si>
  <si>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</si>
  <si>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</si>
  <si>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</si>
  <si>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</si>
  <si>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</si>
  <si>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</si>
  <si>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</si>
  <si>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</si>
  <si>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</si>
  <si>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</si>
  <si>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</si>
  <si>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</si>
  <si>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</si>
  <si>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</si>
  <si>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</si>
  <si>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</si>
  <si>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</si>
  <si>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</si>
  <si>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</si>
  <si>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</si>
  <si>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</si>
  <si>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</si>
  <si>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</si>
  <si>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</si>
  <si>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</si>
  <si>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</si>
  <si>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</si>
  <si>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</si>
  <si>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</si>
  <si>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</si>
  <si>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</si>
  <si>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</si>
  <si>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</si>
  <si>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</si>
  <si>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</si>
  <si>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</si>
  <si>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</si>
  <si>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</si>
  <si>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</si>
  <si>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</si>
  <si>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</si>
  <si>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</si>
  <si>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</si>
  <si>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</si>
  <si>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</si>
  <si>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</si>
  <si>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</si>
  <si>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</si>
  <si>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</si>
  <si>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</si>
  <si>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</si>
  <si>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</si>
  <si>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</si>
  <si>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</si>
  <si>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</si>
  <si>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</si>
  <si>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</si>
  <si>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</si>
  <si>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</si>
  <si>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</si>
  <si>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</si>
  <si>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</si>
  <si>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</si>
  <si>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</si>
  <si>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</si>
  <si>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</si>
  <si>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</si>
  <si>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</si>
  <si>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</si>
  <si>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</si>
  <si>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</si>
  <si>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</si>
  <si>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</si>
  <si>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</si>
  <si>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</si>
  <si>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</si>
  <si>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</si>
  <si>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</si>
  <si>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</si>
  <si>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</si>
  <si>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</si>
  <si>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</si>
  <si>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</si>
  <si>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</si>
  <si>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</si>
  <si>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</si>
  <si>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</si>
  <si>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</si>
  <si>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</si>
  <si>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</si>
  <si>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</si>
  <si>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</si>
  <si>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</si>
  <si>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</si>
  <si>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</si>
  <si>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</si>
  <si>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</si>
  <si>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</si>
  <si>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</si>
  <si>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</si>
  <si>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</si>
  <si>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</si>
  <si>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</si>
  <si>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</si>
  <si>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</si>
  <si>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</si>
  <si>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</si>
  <si>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</si>
  <si>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</si>
  <si>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</si>
  <si>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</si>
  <si>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</si>
  <si>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</si>
  <si>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</si>
  <si>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</si>
  <si>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</si>
  <si>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</si>
  <si>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</si>
  <si>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</si>
  <si>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</si>
  <si>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</si>
  <si>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</si>
  <si>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</si>
  <si>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</si>
  <si>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</si>
  <si>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</si>
  <si>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</si>
  <si>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</si>
  <si>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</si>
  <si>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</si>
  <si>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</si>
  <si>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</si>
  <si>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</si>
  <si>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</si>
  <si>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</si>
  <si>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</si>
  <si>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</si>
  <si>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</si>
  <si>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</si>
  <si>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</si>
  <si>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</si>
  <si>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</si>
  <si>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</si>
  <si>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</si>
  <si>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</si>
  <si>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</si>
  <si>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</si>
  <si>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</si>
  <si>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</si>
  <si>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</si>
  <si>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</si>
  <si>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</si>
  <si>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</si>
  <si>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</si>
  <si>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</si>
  <si>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</si>
  <si>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</si>
  <si>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</si>
  <si>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</si>
  <si>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</si>
  <si>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</si>
  <si>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</si>
  <si>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</si>
  <si>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</si>
  <si>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</si>
  <si>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</si>
  <si>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</si>
  <si>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</si>
  <si>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</si>
  <si>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</si>
  <si>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</si>
  <si>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</si>
  <si>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</si>
  <si>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</si>
  <si>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</si>
  <si>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</si>
  <si>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</si>
  <si>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</si>
  <si>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</si>
  <si>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</si>
  <si>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</si>
  <si>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</si>
  <si>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</si>
  <si>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</si>
  <si>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</si>
  <si>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</si>
  <si>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</si>
  <si>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</si>
  <si>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</si>
  <si>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</si>
  <si>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</si>
  <si>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</si>
  <si>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</si>
  <si>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</si>
  <si>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</si>
  <si>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</si>
  <si>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</si>
  <si>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</si>
  <si>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</si>
  <si>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</si>
  <si>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</si>
  <si>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</si>
  <si>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</si>
  <si>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</si>
  <si>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</si>
  <si>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</si>
  <si>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</si>
  <si>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</si>
  <si>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</si>
  <si>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</si>
  <si>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</si>
  <si>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</si>
  <si>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</si>
  <si>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</si>
  <si>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</si>
  <si>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</si>
  <si>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</si>
  <si>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</si>
  <si>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</si>
  <si>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</si>
  <si>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</si>
  <si>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</si>
  <si>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</si>
  <si>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</si>
  <si>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</si>
  <si>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</si>
  <si>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</si>
  <si>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</si>
  <si>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</si>
  <si>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</si>
  <si>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</si>
  <si>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</si>
  <si>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</si>
  <si>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</si>
  <si>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</si>
  <si>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</si>
  <si>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</si>
  <si>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</si>
  <si>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</si>
  <si>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</si>
  <si>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</si>
  <si>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</si>
  <si>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</si>
  <si>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</si>
  <si>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</si>
  <si>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</si>
  <si>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</si>
  <si>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</si>
  <si>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</si>
  <si>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</si>
  <si>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</si>
  <si>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</si>
  <si>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</si>
  <si>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</si>
  <si>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</si>
  <si>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</si>
  <si>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</si>
  <si>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</si>
  <si>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</si>
  <si>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</si>
  <si>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</si>
  <si>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</si>
  <si>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</si>
  <si>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</si>
  <si>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</si>
  <si>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</si>
  <si>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</si>
  <si>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</si>
  <si>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</si>
  <si>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</si>
  <si>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</si>
  <si>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</si>
  <si>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</si>
  <si>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</si>
  <si>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</si>
  <si>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</si>
  <si>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</si>
  <si>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</si>
  <si>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</si>
  <si>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</si>
  <si>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</si>
  <si>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</si>
  <si>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</si>
  <si>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</si>
  <si>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</si>
  <si>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</si>
  <si>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</si>
  <si>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</si>
  <si>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</si>
  <si>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</si>
  <si>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</si>
  <si>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</si>
  <si>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</si>
  <si>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</si>
  <si>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</si>
  <si>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</si>
  <si>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</si>
  <si>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</si>
  <si>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</si>
  <si>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</si>
  <si>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</si>
  <si>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</si>
  <si>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</si>
  <si>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</si>
  <si>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</si>
  <si>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</si>
  <si>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</si>
  <si>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</si>
  <si>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</si>
  <si>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</si>
  <si>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</si>
  <si>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</si>
  <si>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</si>
  <si>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</si>
  <si>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</si>
  <si>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</si>
  <si>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</si>
  <si>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</si>
  <si>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</si>
  <si>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</si>
  <si>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</si>
  <si>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</si>
  <si>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</si>
  <si>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</si>
  <si>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</si>
  <si>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</si>
  <si>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</si>
  <si>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</si>
  <si>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</si>
  <si>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</si>
  <si>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</si>
  <si>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</si>
  <si>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</si>
  <si>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</si>
  <si>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</si>
  <si>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</si>
  <si>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</si>
  <si>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</si>
  <si>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</si>
  <si>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</si>
  <si>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</si>
  <si>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</si>
  <si>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</si>
  <si>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</si>
  <si>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</si>
  <si>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</si>
  <si>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</si>
  <si>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</si>
  <si>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</si>
  <si>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</si>
  <si>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</si>
  <si>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</si>
  <si>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</si>
  <si>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</si>
  <si>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</si>
  <si>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</si>
  <si>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</si>
  <si>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</si>
  <si>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</si>
  <si>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</si>
  <si>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</si>
  <si>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</si>
  <si>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</si>
  <si>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</si>
  <si>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</si>
  <si>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</si>
  <si>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</si>
  <si>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</si>
  <si>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</si>
  <si>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</si>
  <si>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</si>
  <si>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</si>
  <si>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</si>
  <si>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</si>
  <si>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</si>
  <si>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</si>
  <si>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</si>
  <si>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</si>
  <si>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</si>
  <si>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</si>
  <si>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</si>
  <si>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</si>
  <si>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</si>
  <si>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</si>
  <si>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</si>
  <si>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</si>
  <si>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</si>
  <si>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</si>
  <si>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</si>
  <si>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</si>
  <si>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</si>
  <si>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</si>
  <si>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</si>
  <si>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</si>
  <si>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</si>
  <si>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</si>
  <si>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</si>
  <si>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</si>
  <si>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</si>
  <si>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</si>
  <si>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</si>
  <si>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</si>
  <si>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</si>
  <si>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</si>
  <si>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</si>
  <si>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</si>
  <si>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</si>
  <si>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</si>
  <si>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</si>
  <si>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</si>
  <si>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</si>
  <si>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</si>
  <si>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</si>
  <si>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</si>
  <si>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</si>
  <si>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</si>
  <si>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</si>
  <si>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</si>
  <si>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</si>
  <si>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</si>
  <si>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</si>
  <si>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</si>
  <si>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</si>
  <si>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</si>
  <si>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</si>
  <si>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</si>
  <si>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</si>
  <si>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</si>
  <si>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</si>
  <si>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</si>
  <si>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</si>
  <si>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</si>
  <si>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</si>
  <si>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</si>
  <si>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</si>
  <si>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</si>
  <si>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</si>
  <si>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</si>
  <si>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</si>
  <si>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</si>
  <si>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</si>
  <si>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</si>
  <si>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</si>
  <si>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</si>
  <si>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</si>
  <si>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</si>
  <si>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</si>
  <si>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</si>
  <si>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</si>
  <si>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</si>
  <si>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</si>
  <si>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</si>
  <si>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</si>
  <si>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</si>
  <si>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</si>
  <si>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</si>
  <si>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</si>
  <si>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</si>
  <si>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</si>
  <si>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</si>
  <si>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</si>
  <si>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</si>
  <si>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</si>
  <si>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</si>
  <si>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</si>
  <si>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</si>
  <si>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</si>
  <si>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</si>
  <si>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</si>
  <si>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</si>
  <si>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</si>
  <si>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</si>
  <si>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</si>
  <si>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</si>
  <si>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</si>
  <si>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</si>
  <si>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</si>
  <si>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</si>
  <si>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</si>
  <si>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</si>
  <si>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</si>
  <si>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</si>
  <si>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</si>
  <si>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</si>
  <si>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</si>
  <si>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</si>
  <si>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</si>
  <si>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</si>
  <si>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</si>
  <si>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</si>
  <si>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</si>
  <si>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</si>
  <si>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</si>
  <si>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</si>
  <si>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</si>
  <si>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</si>
  <si>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</si>
  <si>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</si>
  <si>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</si>
  <si>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</si>
  <si>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</si>
  <si>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</si>
  <si>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</si>
  <si>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</si>
  <si>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</si>
  <si>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</si>
  <si>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</si>
  <si>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</si>
  <si>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</si>
  <si>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</si>
  <si>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</si>
  <si>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</si>
  <si>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</si>
  <si>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</si>
  <si>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</si>
  <si>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</si>
  <si>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</si>
  <si>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</si>
  <si>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</si>
  <si>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</si>
  <si>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</si>
  <si>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</si>
  <si>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</si>
  <si>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</si>
  <si>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</si>
  <si>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</si>
  <si>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</si>
  <si>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</si>
  <si>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</si>
  <si>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</si>
  <si>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</si>
  <si>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</si>
  <si>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</si>
  <si>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</si>
  <si>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</si>
  <si>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</si>
  <si>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</si>
  <si>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</si>
  <si>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</si>
  <si>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</si>
  <si>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</si>
  <si>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</si>
  <si>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</si>
  <si>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</si>
  <si>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</si>
  <si>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</si>
  <si>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</si>
  <si>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</si>
  <si>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</si>
  <si>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</si>
  <si>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</si>
  <si>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</si>
  <si>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</si>
  <si>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</si>
  <si>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</si>
  <si>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</si>
  <si>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</si>
  <si>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</si>
  <si>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</si>
  <si>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</si>
  <si>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</si>
  <si>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</si>
  <si>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</si>
  <si>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</si>
  <si>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</si>
  <si>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</si>
  <si>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</si>
  <si>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</si>
  <si>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</si>
  <si>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</si>
  <si>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</si>
  <si>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</si>
  <si>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</si>
  <si>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</si>
  <si>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</si>
  <si>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</si>
  <si>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</si>
  <si>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</si>
  <si>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</si>
  <si>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</si>
  <si>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</si>
  <si>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</si>
  <si>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</si>
  <si>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</si>
  <si>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</si>
  <si>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</si>
  <si>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</si>
  <si>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</si>
  <si>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</si>
  <si>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</si>
  <si>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</si>
  <si>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</si>
  <si>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</si>
  <si>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</si>
  <si>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</si>
  <si>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</si>
  <si>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</si>
  <si>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</si>
  <si>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</si>
  <si>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</si>
  <si>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</si>
  <si>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</si>
  <si>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</si>
  <si>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</si>
  <si>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</si>
  <si>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</si>
  <si>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</si>
  <si>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</si>
  <si>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</si>
  <si>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</si>
  <si>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</si>
  <si>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</si>
  <si>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</si>
  <si>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</si>
  <si>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</si>
  <si>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</si>
  <si>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</si>
  <si>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</si>
  <si>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</si>
  <si>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</si>
  <si>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</si>
  <si>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</si>
  <si>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</si>
  <si>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</si>
  <si>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</si>
  <si>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</si>
  <si>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</si>
  <si>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</si>
  <si>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</si>
  <si>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</si>
  <si>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</si>
  <si>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</si>
  <si>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</si>
  <si>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</si>
  <si>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</si>
  <si>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</si>
  <si>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</si>
  <si>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</si>
  <si>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</si>
  <si>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</si>
  <si>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</si>
  <si>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</si>
  <si>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</si>
  <si>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</si>
  <si>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</si>
  <si>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</si>
  <si>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</si>
  <si>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</si>
  <si>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</si>
  <si>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</si>
  <si>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</si>
  <si>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</si>
  <si>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</si>
  <si>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</si>
  <si>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</si>
  <si>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</si>
  <si>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</si>
  <si>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</si>
  <si>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</si>
  <si>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</si>
  <si>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</si>
  <si>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</si>
  <si>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</si>
  <si>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</si>
  <si>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</si>
  <si>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</si>
  <si>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</si>
  <si>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</si>
  <si>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</si>
  <si>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</si>
  <si>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</si>
  <si>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</si>
  <si>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</si>
  <si>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</si>
  <si>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</si>
  <si>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</si>
  <si>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</si>
  <si>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</si>
  <si>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</si>
  <si>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</si>
  <si>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</si>
  <si>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</si>
  <si>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</si>
  <si>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</si>
  <si>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</si>
  <si>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</si>
  <si>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</si>
  <si>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</si>
  <si>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</si>
  <si>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</si>
  <si>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</si>
  <si>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</si>
  <si>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</si>
  <si>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</si>
  <si>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</si>
  <si>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</si>
  <si>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</si>
  <si>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</si>
  <si>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</si>
  <si>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</si>
  <si>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</si>
  <si>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</si>
  <si>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</si>
  <si>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</si>
  <si>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</si>
  <si>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</si>
  <si>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</si>
  <si>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</si>
  <si>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</si>
  <si>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</si>
  <si>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</si>
  <si>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</si>
  <si>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</si>
  <si>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</si>
  <si>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</si>
  <si>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</si>
  <si>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</si>
  <si>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</si>
  <si>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</si>
  <si>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</si>
  <si>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</si>
  <si>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</si>
  <si>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</si>
  <si>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</si>
  <si>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</si>
  <si>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</si>
  <si>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</si>
  <si>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</si>
  <si>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</si>
  <si>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</si>
  <si>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</si>
  <si>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</si>
  <si>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</si>
  <si>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</si>
  <si>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</si>
  <si>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</si>
  <si>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</si>
  <si>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</si>
  <si>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</si>
  <si>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</si>
  <si>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</si>
  <si>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</si>
  <si>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</si>
  <si>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</si>
  <si>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</si>
  <si>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</si>
  <si>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</si>
  <si>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</si>
  <si>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</si>
  <si>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</si>
  <si>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</si>
  <si>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</si>
  <si>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</si>
  <si>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</si>
  <si>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</si>
  <si>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</si>
  <si>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</si>
  <si>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</si>
  <si>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</si>
  <si>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</si>
  <si>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</si>
  <si>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</si>
  <si>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</si>
  <si>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</si>
  <si>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</si>
  <si>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</si>
  <si>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</si>
  <si>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</si>
  <si>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</si>
  <si>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</si>
  <si>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</si>
  <si>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</si>
  <si>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</si>
  <si>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</si>
  <si>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</si>
  <si>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</si>
  <si>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</si>
  <si>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</si>
  <si>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</si>
  <si>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</si>
  <si>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</si>
  <si>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</si>
  <si>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</si>
  <si>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</si>
  <si>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</si>
  <si>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</si>
  <si>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</si>
  <si>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</si>
  <si>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</si>
  <si>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</si>
  <si>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</si>
  <si>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</si>
  <si>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</si>
  <si>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</si>
  <si>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</si>
  <si>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</si>
  <si>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</si>
  <si>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</si>
  <si>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</si>
  <si>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</si>
  <si>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</si>
  <si>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</si>
  <si>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</si>
  <si>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</si>
  <si>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</si>
  <si>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</si>
  <si>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</si>
  <si>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</si>
  <si>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</si>
  <si>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</si>
  <si>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</si>
  <si>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</si>
  <si>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</si>
  <si>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</si>
  <si>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</si>
  <si>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</si>
  <si>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</si>
  <si>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</si>
  <si>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</si>
  <si>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</si>
  <si>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</si>
  <si>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</si>
  <si>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</si>
  <si>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</si>
  <si>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</si>
  <si>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</si>
  <si>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</si>
  <si>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</si>
  <si>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</si>
  <si>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</si>
  <si>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</si>
  <si>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</si>
  <si>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</si>
  <si>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</si>
  <si>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</si>
  <si>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</si>
  <si>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</si>
  <si>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</si>
  <si>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</si>
  <si>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</si>
  <si>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</si>
  <si>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</si>
  <si>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</si>
  <si>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</si>
  <si>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</si>
  <si>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</si>
  <si>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</si>
  <si>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</si>
  <si>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</si>
  <si>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</si>
  <si>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</si>
  <si>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</si>
  <si>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</si>
  <si>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</si>
  <si>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</si>
  <si>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</si>
  <si>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</si>
  <si>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</si>
  <si>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</si>
  <si>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</si>
  <si>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</si>
  <si>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</si>
  <si>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</si>
  <si>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</si>
  <si>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</si>
  <si>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</si>
  <si>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</si>
  <si>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</si>
  <si>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</si>
  <si>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</si>
  <si>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</si>
  <si>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</si>
  <si>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</si>
  <si>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</si>
  <si>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</si>
  <si>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</si>
  <si>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</si>
  <si>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</si>
  <si>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</si>
  <si>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</si>
  <si>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</si>
  <si>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</si>
  <si>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</si>
  <si>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</si>
  <si>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</si>
  <si>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</si>
  <si>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</si>
  <si>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</si>
  <si>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</si>
  <si>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</si>
  <si>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</si>
  <si>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</si>
  <si>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</si>
  <si>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</si>
  <si>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</si>
  <si>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</si>
  <si>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</si>
  <si>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</si>
  <si>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</si>
  <si>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</si>
  <si>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</si>
  <si>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</si>
  <si>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</si>
  <si>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</si>
  <si>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</si>
  <si>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</si>
  <si>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</si>
  <si>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</si>
  <si>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</si>
  <si>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</si>
  <si>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</si>
  <si>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</si>
  <si>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</si>
  <si>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</si>
  <si>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</si>
  <si>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</si>
  <si>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</si>
  <si>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</si>
  <si>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</si>
  <si>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</si>
  <si>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</si>
  <si>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</si>
  <si>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</si>
  <si>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</si>
  <si>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</si>
  <si>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</si>
  <si>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</si>
  <si>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</si>
  <si>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</si>
  <si>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</si>
  <si>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</si>
  <si>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</si>
  <si>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</si>
  <si>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</si>
  <si>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</si>
  <si>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</si>
  <si>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</si>
  <si>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</si>
  <si>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</si>
  <si>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</si>
  <si>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</si>
  <si>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</si>
  <si>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</si>
  <si>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</si>
  <si>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</si>
  <si>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</si>
  <si>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</si>
  <si>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</si>
  <si>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</si>
  <si>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</si>
  <si>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</si>
  <si>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</si>
  <si>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</si>
  <si>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</si>
  <si>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</si>
  <si>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</si>
  <si>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</si>
  <si>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</si>
  <si>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</si>
  <si>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</si>
  <si>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</si>
  <si>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</si>
  <si>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</si>
  <si>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</si>
  <si>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</si>
  <si>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</si>
  <si>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</si>
  <si>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</si>
  <si>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</si>
  <si>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</si>
  <si>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</si>
  <si>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</si>
  <si>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</si>
  <si>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</si>
  <si>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</si>
  <si>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</si>
  <si>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</si>
  <si>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</si>
  <si>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</si>
  <si>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</si>
  <si>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</si>
  <si>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</si>
  <si>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</si>
  <si>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</si>
  <si>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</si>
  <si>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</si>
  <si>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</si>
  <si>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</si>
  <si>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</si>
  <si>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</si>
  <si>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</si>
  <si>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</si>
  <si>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</si>
  <si>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</si>
  <si>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</si>
  <si>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</si>
  <si>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</si>
  <si>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</si>
  <si>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</si>
  <si>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</si>
  <si>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</si>
  <si>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</si>
  <si>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</si>
  <si>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</si>
  <si>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</si>
  <si>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</si>
  <si>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</si>
  <si>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</si>
  <si>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</si>
  <si>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</si>
  <si>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</si>
  <si>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</si>
  <si>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</si>
  <si>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</si>
  <si>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</si>
  <si>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</si>
  <si>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</si>
  <si>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</si>
  <si>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</si>
  <si>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</si>
  <si>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</si>
  <si>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</si>
  <si>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</si>
  <si>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</si>
  <si>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</si>
  <si>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</si>
  <si>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</si>
  <si>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</si>
  <si>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</si>
  <si>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</si>
  <si>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</si>
  <si>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</si>
  <si>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</si>
  <si>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</si>
  <si>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</si>
  <si>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</si>
  <si>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</si>
  <si>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</si>
  <si>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</si>
  <si>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</si>
  <si>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</si>
  <si>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</si>
  <si>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</si>
  <si>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</si>
  <si>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</si>
  <si>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</si>
  <si>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</si>
  <si>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</si>
  <si>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</si>
  <si>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</si>
  <si>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</si>
  <si>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</si>
  <si>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</si>
  <si>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</si>
  <si>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</si>
  <si>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</si>
  <si>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</si>
  <si>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</si>
  <si>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</si>
  <si>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</si>
  <si>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</si>
  <si>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</si>
  <si>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</si>
  <si>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</si>
  <si>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</si>
  <si>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</si>
  <si>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</si>
  <si>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</si>
  <si>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</si>
  <si>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</si>
  <si>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</si>
  <si>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</si>
  <si>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</si>
  <si>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</si>
  <si>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</si>
  <si>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</si>
  <si>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</si>
  <si>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</si>
  <si>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</si>
  <si>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</si>
  <si>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</si>
  <si>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</si>
  <si>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</si>
  <si>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</si>
  <si>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</si>
  <si>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</si>
  <si>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</si>
  <si>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</si>
  <si>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</si>
  <si>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</si>
  <si>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</si>
  <si>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</si>
  <si>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</si>
  <si>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</si>
  <si>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</si>
  <si>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</si>
  <si>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</si>
  <si>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</si>
  <si>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</si>
  <si>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</si>
  <si>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</si>
  <si>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</si>
  <si>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</si>
  <si>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</si>
  <si>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</si>
  <si>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</si>
  <si>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</si>
  <si>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</si>
  <si>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</si>
  <si>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</si>
  <si>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</si>
  <si>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</si>
  <si>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</si>
  <si>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</si>
  <si>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</si>
  <si>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</si>
  <si>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</si>
  <si>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</si>
  <si>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</si>
  <si>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</si>
  <si>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</si>
  <si>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</si>
  <si>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</si>
  <si>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</si>
  <si>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</si>
  <si>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</si>
  <si>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</si>
  <si>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</si>
  <si>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</si>
  <si>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</si>
  <si>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</si>
  <si>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</si>
  <si>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</si>
  <si>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</si>
  <si>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</si>
  <si>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</si>
  <si>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</si>
  <si>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</si>
  <si>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</si>
  <si>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</si>
  <si>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</si>
  <si>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</si>
  <si>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</si>
  <si>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</si>
  <si>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</si>
  <si>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</si>
  <si>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</si>
  <si>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</si>
  <si>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</si>
  <si>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</si>
  <si>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</si>
  <si>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</si>
  <si>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</si>
  <si>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</si>
  <si>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</si>
  <si>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</si>
  <si>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</si>
  <si>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</si>
  <si>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</si>
  <si>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</si>
  <si>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</si>
  <si>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</si>
  <si>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</si>
  <si>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</si>
  <si>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</si>
  <si>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</si>
  <si>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</si>
  <si>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</si>
  <si>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</si>
  <si>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</si>
  <si>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</si>
  <si>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</si>
  <si>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</si>
  <si>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</si>
  <si>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</si>
  <si>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</si>
  <si>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</si>
  <si>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</si>
  <si>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</si>
  <si>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</si>
  <si>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</si>
  <si>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</si>
  <si>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</si>
  <si>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</si>
  <si>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</si>
  <si>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</si>
  <si>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</si>
  <si>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</si>
  <si>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</si>
  <si>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</si>
  <si>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</si>
  <si>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</si>
  <si>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</si>
  <si>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</si>
  <si>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</si>
  <si>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</si>
  <si>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</si>
  <si>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</si>
  <si>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</si>
  <si>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</si>
  <si>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</si>
  <si>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</si>
  <si>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</si>
  <si>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</si>
  <si>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</si>
  <si>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</si>
  <si>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</si>
  <si>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</si>
  <si>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</si>
  <si>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</si>
  <si>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</si>
  <si>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</si>
  <si>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</si>
  <si>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</si>
  <si>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</si>
  <si>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</si>
  <si>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</si>
  <si>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</si>
  <si>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</si>
  <si>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</si>
  <si>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</si>
  <si>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</si>
  <si>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</si>
  <si>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</si>
  <si>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</si>
  <si>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</si>
  <si>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</si>
  <si>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</si>
  <si>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</si>
  <si>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</si>
  <si>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</si>
  <si>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</si>
  <si>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</si>
  <si>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</si>
  <si>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</si>
  <si>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</si>
  <si>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</si>
  <si>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</si>
  <si>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</si>
  <si>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</si>
  <si>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</si>
  <si>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</si>
  <si>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</si>
  <si>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</si>
  <si>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</si>
  <si>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</si>
  <si>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</si>
  <si>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</si>
  <si>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</si>
  <si>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</si>
  <si>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</si>
  <si>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</si>
  <si>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</si>
  <si>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</si>
  <si>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</si>
  <si>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</si>
  <si>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</si>
  <si>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</si>
  <si>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</si>
  <si>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</si>
  <si>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</si>
  <si>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</si>
  <si>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</si>
  <si>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</si>
  <si>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</si>
  <si>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</si>
  <si>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</si>
  <si>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</si>
  <si>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</si>
  <si>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</si>
  <si>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</si>
  <si>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</si>
  <si>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</si>
  <si>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</si>
  <si>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</si>
  <si>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</si>
  <si>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</si>
  <si>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</si>
  <si>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</si>
  <si>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</si>
  <si>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</si>
  <si>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</si>
  <si>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</si>
  <si>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</si>
  <si>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</si>
  <si>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</si>
  <si>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</si>
  <si>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</si>
  <si>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</si>
  <si>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</si>
  <si>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</si>
  <si>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</si>
  <si>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</si>
  <si>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</si>
  <si>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</si>
  <si>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</si>
  <si>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</si>
  <si>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</si>
  <si>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</si>
  <si>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</si>
  <si>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</si>
  <si>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</si>
  <si>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</si>
  <si>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</si>
  <si>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</si>
  <si>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</si>
  <si>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</si>
  <si>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</si>
  <si>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</si>
  <si>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</si>
  <si>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</si>
  <si>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</si>
  <si>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</si>
  <si>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</si>
  <si>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</si>
  <si>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</si>
  <si>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</si>
  <si>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</si>
  <si>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</si>
  <si>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</si>
  <si>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</si>
  <si>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</si>
  <si>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</si>
  <si>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</si>
  <si>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</si>
  <si>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</si>
  <si>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</si>
  <si>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</si>
  <si>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</si>
  <si>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</si>
  <si>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</si>
  <si>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</si>
  <si>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</si>
  <si>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</si>
  <si>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</si>
  <si>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</si>
  <si>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</si>
  <si>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</si>
  <si>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</si>
  <si>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</si>
  <si>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</si>
  <si>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</si>
  <si>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</si>
  <si>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</si>
  <si>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</si>
  <si>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</si>
  <si>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</si>
  <si>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</si>
  <si>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</si>
  <si>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</si>
  <si>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</si>
  <si>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</si>
  <si>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</si>
  <si>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</si>
  <si>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</si>
  <si>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</si>
  <si>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</si>
  <si>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</si>
  <si>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</si>
  <si>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</si>
  <si>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</si>
  <si>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</si>
  <si>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</si>
  <si>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</si>
  <si>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</si>
  <si>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</si>
  <si>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</si>
  <si>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</si>
  <si>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</si>
  <si>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</si>
  <si>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</si>
  <si>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</si>
  <si>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</si>
  <si>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</si>
  <si>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</si>
  <si>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</si>
  <si>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</si>
  <si>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</si>
  <si>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</si>
  <si>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</si>
  <si>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</si>
  <si>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</si>
  <si>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</si>
  <si>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</si>
  <si>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</si>
  <si>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</si>
  <si>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</si>
  <si>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</si>
  <si>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</si>
  <si>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</si>
  <si>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</si>
  <si>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</si>
  <si>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</si>
  <si>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</si>
  <si>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</si>
  <si>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</si>
  <si>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</si>
  <si>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</si>
  <si>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</si>
  <si>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</si>
  <si>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</si>
  <si>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</si>
  <si>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</si>
  <si>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</si>
  <si>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</si>
  <si>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</si>
  <si>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</si>
  <si>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</si>
  <si>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</si>
  <si>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</si>
  <si>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</si>
  <si>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</si>
  <si>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</si>
  <si>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</si>
  <si>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</si>
  <si>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</si>
  <si>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</si>
  <si>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</si>
  <si>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</si>
  <si>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</si>
  <si>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</si>
  <si>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</si>
  <si>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</si>
  <si>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</si>
  <si>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</si>
  <si>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</si>
  <si>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</si>
  <si>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</si>
  <si>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</si>
  <si>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</si>
  <si>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</si>
  <si>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</si>
  <si>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</si>
  <si>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</si>
  <si>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</si>
  <si>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</si>
  <si>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</si>
  <si>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</si>
  <si>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</si>
  <si>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</si>
  <si>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</si>
  <si>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</si>
  <si>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</si>
  <si>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</si>
  <si>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</si>
  <si>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</si>
  <si>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</si>
  <si>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</si>
  <si>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</si>
  <si>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</si>
  <si>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</si>
  <si>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</si>
  <si>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</si>
  <si>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</si>
  <si>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</si>
  <si>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</si>
  <si>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</si>
  <si>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</si>
  <si>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</si>
  <si>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</si>
  <si>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</si>
  <si>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</si>
  <si>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</si>
  <si>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</si>
  <si>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</si>
  <si>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</si>
  <si>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</si>
  <si>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</si>
  <si>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</si>
  <si>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</si>
  <si>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</si>
  <si>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</si>
  <si>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</si>
  <si>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</si>
  <si>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</si>
  <si>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</si>
  <si>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</si>
  <si>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</si>
  <si>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</si>
  <si>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</si>
  <si>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</si>
  <si>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</si>
  <si>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</si>
  <si>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</si>
  <si>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</si>
  <si>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</si>
  <si>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</si>
  <si>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</si>
  <si>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</si>
  <si>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</si>
  <si>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</si>
  <si>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</si>
  <si>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</si>
  <si>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</si>
  <si>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</si>
  <si>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</si>
  <si>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</si>
  <si>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</si>
  <si>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</si>
  <si>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</si>
  <si>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</si>
  <si>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</si>
  <si>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</si>
  <si>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</si>
  <si>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</si>
  <si>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</si>
  <si>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</si>
  <si>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</si>
  <si>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</si>
  <si>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</si>
  <si>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</si>
  <si>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</si>
  <si>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</si>
  <si>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</si>
  <si>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</si>
  <si>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</si>
  <si>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</si>
  <si>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</si>
  <si>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</si>
  <si>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</si>
  <si>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</si>
  <si>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</si>
  <si>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</si>
  <si>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</si>
  <si>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</si>
  <si>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</si>
  <si>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</si>
  <si>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</si>
  <si>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</si>
  <si>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</si>
  <si>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</si>
  <si>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</si>
  <si>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</si>
  <si>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</si>
  <si>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</si>
  <si>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</si>
  <si>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</si>
  <si>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</si>
  <si>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</si>
  <si>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</si>
  <si>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</si>
  <si>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</si>
  <si>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</si>
  <si>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</si>
  <si>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</si>
  <si>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</si>
  <si>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</si>
  <si>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</si>
  <si>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</si>
  <si>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</si>
  <si>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</si>
  <si>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</si>
  <si>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</si>
  <si>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</si>
  <si>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</si>
  <si>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</si>
  <si>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</si>
  <si>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</si>
  <si>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</si>
  <si>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</si>
  <si>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</si>
  <si>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</si>
  <si>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</si>
  <si>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</si>
  <si>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</si>
  <si>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</si>
  <si>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</si>
  <si>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</si>
  <si>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</si>
  <si>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</si>
  <si>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</si>
  <si>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</si>
  <si>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</si>
  <si>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</si>
  <si>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</si>
  <si>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</si>
  <si>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</si>
  <si>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</si>
  <si>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</si>
  <si>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</si>
  <si>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</si>
  <si>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</si>
  <si>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</si>
  <si>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</si>
  <si>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</si>
  <si>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</si>
  <si>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</si>
  <si>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</si>
  <si>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</si>
  <si>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</si>
  <si>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</si>
  <si>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</si>
  <si>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</si>
  <si>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</si>
  <si>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</si>
  <si>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</si>
  <si>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</si>
  <si>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</si>
  <si>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</si>
  <si>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</si>
  <si>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</si>
  <si>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</si>
  <si>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</si>
  <si>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</si>
  <si>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</si>
  <si>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</si>
  <si>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</si>
  <si>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</si>
  <si>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</si>
  <si>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</si>
  <si>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</si>
  <si>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</si>
  <si>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</si>
  <si>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</si>
  <si>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</si>
  <si>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</si>
  <si>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</si>
  <si>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</si>
  <si>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</si>
  <si>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</si>
  <si>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</si>
  <si>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</si>
  <si>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</si>
  <si>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</si>
  <si>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</si>
  <si>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</si>
  <si>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</si>
  <si>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</si>
  <si>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</si>
  <si>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</si>
  <si>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</si>
  <si>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</si>
  <si>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</si>
  <si>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</si>
  <si>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</si>
  <si>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</si>
  <si>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</si>
  <si>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</si>
  <si>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</si>
  <si>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</si>
  <si>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</si>
  <si>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</si>
  <si>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</si>
  <si>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</si>
  <si>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</si>
  <si>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</si>
  <si>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</si>
  <si>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</si>
  <si>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</si>
  <si>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</si>
  <si>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</si>
  <si>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</si>
  <si>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</si>
  <si>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</si>
  <si>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</si>
  <si>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</si>
  <si>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</si>
  <si>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</si>
  <si>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</si>
  <si>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</si>
  <si>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</si>
  <si>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</si>
  <si>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</si>
  <si>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</si>
  <si>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</si>
  <si>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</si>
  <si>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</si>
  <si>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</si>
  <si>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</si>
  <si>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</si>
  <si>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</si>
  <si>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</si>
  <si>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</si>
  <si>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</si>
  <si>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</si>
  <si>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</si>
  <si>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</si>
  <si>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</si>
  <si>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</si>
  <si>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</si>
  <si>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</si>
  <si>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</si>
  <si>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</si>
  <si>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</si>
  <si>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</si>
  <si>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</si>
  <si>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</si>
  <si>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</si>
  <si>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</si>
  <si>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</si>
  <si>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</si>
  <si>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</si>
  <si>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</si>
  <si>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</si>
  <si>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</si>
  <si>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</si>
  <si>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</si>
  <si>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</si>
  <si>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</si>
  <si>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</si>
  <si>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</si>
  <si>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</si>
  <si>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</si>
  <si>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</si>
  <si>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</si>
  <si>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</si>
  <si>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</si>
  <si>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</si>
  <si>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</si>
  <si>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</si>
  <si>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</si>
  <si>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</si>
  <si>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</si>
  <si>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</si>
  <si>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</si>
  <si>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</si>
  <si>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</si>
  <si>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</si>
  <si>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</si>
  <si>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</si>
  <si>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</si>
  <si>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</si>
  <si>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</si>
  <si>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</si>
  <si>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</si>
  <si>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</si>
  <si>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</si>
  <si>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</si>
  <si>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</si>
  <si>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</si>
  <si>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</si>
  <si>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</si>
  <si>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</si>
  <si>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</si>
  <si>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</si>
  <si>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</si>
  <si>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</si>
  <si>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</si>
  <si>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</si>
  <si>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</si>
  <si>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</si>
  <si>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</si>
  <si>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</si>
  <si>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</si>
  <si>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</si>
  <si>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</si>
  <si>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</si>
  <si>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</si>
  <si>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</si>
  <si>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</si>
  <si>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</si>
  <si>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</si>
  <si>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</si>
  <si>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</si>
  <si>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</si>
  <si>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</si>
  <si>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</si>
  <si>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</si>
  <si>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</si>
  <si>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</si>
  <si>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</si>
  <si>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</si>
  <si>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</si>
  <si>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</si>
  <si>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</si>
  <si>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</si>
  <si>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</si>
  <si>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</si>
  <si>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</si>
  <si>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</si>
  <si>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</si>
  <si>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</si>
  <si>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</si>
  <si>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</si>
  <si>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</si>
  <si>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</si>
  <si>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</si>
  <si>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</si>
  <si>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</si>
  <si>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</si>
  <si>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</si>
  <si>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</si>
  <si>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</si>
  <si>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</si>
  <si>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</si>
  <si>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</si>
  <si>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</si>
  <si>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</si>
  <si>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</si>
  <si>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</si>
  <si>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</si>
  <si>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</si>
  <si>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</si>
  <si>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</si>
  <si>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</si>
  <si>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</si>
  <si>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</si>
  <si>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</si>
  <si>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</si>
  <si>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</si>
  <si>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</si>
  <si>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</si>
  <si>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</si>
  <si>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</si>
  <si>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</si>
  <si>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</si>
  <si>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</si>
  <si>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</si>
  <si>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</si>
  <si>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</si>
  <si>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</si>
  <si>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</si>
  <si>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</si>
  <si>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</si>
  <si>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</si>
  <si>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</si>
  <si>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</si>
  <si>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</si>
  <si>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</si>
  <si>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</si>
  <si>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</si>
  <si>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</si>
  <si>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</si>
  <si>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</si>
  <si>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</si>
  <si>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</si>
  <si>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</si>
  <si>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</si>
  <si>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</si>
  <si>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</si>
  <si>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</si>
  <si>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</si>
  <si>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</si>
  <si>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</si>
  <si>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</si>
  <si>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</si>
  <si>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</si>
  <si>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</si>
  <si>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</si>
  <si>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</si>
  <si>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</si>
  <si>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</si>
  <si>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</si>
  <si>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</si>
  <si>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</si>
  <si>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</si>
  <si>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</si>
  <si>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</si>
  <si>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</si>
  <si>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</si>
  <si>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</si>
  <si>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</si>
  <si>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</si>
  <si>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</si>
  <si>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</si>
  <si>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</si>
  <si>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</si>
  <si>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</si>
  <si>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</si>
  <si>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</si>
  <si>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</si>
  <si>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</si>
  <si>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</si>
  <si>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</si>
  <si>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</si>
  <si>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</si>
  <si>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</si>
  <si>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</si>
  <si>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</si>
  <si>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</si>
  <si>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</si>
  <si>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</si>
  <si>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</si>
  <si>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</si>
  <si>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</si>
  <si>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</si>
  <si>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</si>
  <si>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</si>
  <si>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</si>
  <si>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</si>
  <si>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</si>
  <si>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</si>
  <si>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</si>
  <si>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</si>
  <si>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</si>
  <si>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</si>
  <si>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</si>
  <si>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</si>
  <si>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</si>
  <si>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</si>
  <si>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</si>
  <si>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</si>
  <si>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</si>
  <si>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</si>
  <si>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</si>
  <si>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</si>
  <si>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</si>
  <si>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</si>
  <si>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</si>
  <si>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</si>
  <si>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</si>
  <si>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</si>
  <si>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</si>
  <si>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</si>
  <si>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</si>
  <si>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</si>
  <si>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</si>
  <si>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</si>
  <si>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</si>
  <si>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</si>
  <si>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</si>
  <si>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</si>
  <si>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</si>
  <si>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</si>
  <si>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</si>
  <si>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</si>
  <si>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</si>
  <si>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</si>
  <si>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</si>
  <si>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</si>
  <si>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</si>
  <si>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</si>
  <si>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</si>
  <si>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</si>
  <si>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</si>
  <si>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</si>
  <si>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</si>
  <si>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</si>
  <si>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</si>
  <si>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</si>
  <si>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</si>
  <si>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</si>
  <si>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</si>
  <si>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</si>
  <si>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</si>
  <si>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</si>
  <si>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</si>
  <si>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</si>
  <si>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</si>
  <si>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</si>
  <si>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</si>
  <si>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</si>
  <si>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</si>
  <si>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</si>
  <si>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</si>
  <si>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</si>
  <si>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</si>
  <si>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</si>
  <si>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</si>
  <si>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</si>
  <si>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</si>
  <si>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</si>
  <si>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</si>
  <si>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</si>
  <si>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</si>
  <si>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</si>
  <si>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</si>
  <si>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</si>
  <si>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</si>
  <si>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</si>
  <si>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</si>
  <si>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</si>
  <si>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</si>
  <si>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</si>
  <si>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</si>
  <si>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</si>
  <si>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</si>
  <si>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</si>
  <si>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</si>
  <si>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</si>
  <si>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</si>
  <si>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</si>
  <si>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</si>
  <si>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</si>
  <si>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</si>
  <si>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</si>
  <si>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</si>
  <si>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</si>
  <si>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</si>
  <si>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</si>
  <si>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</si>
  <si>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</si>
  <si>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</si>
  <si>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</si>
  <si>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</si>
  <si>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</si>
  <si>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</si>
  <si>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</si>
  <si>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</si>
  <si>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</si>
  <si>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</si>
  <si>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</si>
  <si>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</si>
  <si>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</si>
  <si>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</si>
  <si>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</si>
  <si>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</si>
  <si>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</si>
  <si>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</si>
  <si>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</si>
  <si>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</si>
  <si>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</si>
  <si>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</si>
  <si>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</si>
  <si>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</si>
  <si>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</si>
  <si>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</si>
  <si>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</si>
  <si>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</si>
  <si>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</si>
  <si>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</si>
  <si>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</si>
  <si>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</si>
  <si>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</si>
  <si>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</si>
  <si>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</si>
  <si>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</si>
  <si>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</si>
  <si>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</si>
  <si>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</si>
  <si>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</si>
  <si>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</si>
  <si>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</si>
  <si>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</si>
  <si>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</si>
  <si>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</si>
  <si>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</si>
  <si>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</si>
  <si>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</si>
  <si>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</si>
  <si>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</si>
  <si>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</si>
  <si>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</si>
  <si>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</si>
  <si>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</si>
  <si>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</si>
  <si>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</si>
  <si>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</si>
  <si>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</si>
  <si>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</si>
  <si>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</si>
  <si>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</si>
  <si>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</si>
  <si>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</si>
  <si>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</si>
  <si>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</si>
  <si>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</si>
  <si>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</si>
  <si>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</si>
  <si>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</si>
  <si>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</si>
  <si>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</si>
  <si>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</si>
  <si>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</si>
  <si>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</si>
  <si>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</si>
  <si>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</si>
  <si>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</si>
  <si>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</si>
  <si>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</si>
  <si>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</si>
  <si>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</si>
  <si>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</si>
  <si>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</si>
  <si>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</si>
  <si>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</si>
  <si>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</si>
  <si>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</si>
  <si>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</si>
  <si>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</si>
  <si>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</si>
  <si>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</si>
  <si>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</si>
  <si>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</si>
  <si>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</si>
  <si>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</si>
  <si>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</si>
  <si>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</si>
  <si>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</si>
  <si>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</si>
  <si>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</si>
  <si>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</si>
  <si>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</si>
  <si>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</si>
  <si>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</si>
  <si>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</si>
  <si>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</si>
  <si>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</si>
  <si>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</si>
  <si>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</si>
  <si>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</si>
  <si>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</si>
  <si>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</si>
  <si>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</si>
  <si>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</si>
  <si>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</si>
  <si>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</si>
  <si>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</si>
  <si>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</si>
  <si>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</si>
  <si>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</si>
  <si>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</si>
  <si>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</si>
  <si>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</si>
  <si>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</si>
  <si>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</si>
  <si>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</si>
  <si>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</si>
  <si>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</si>
  <si>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</si>
  <si>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</si>
  <si>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</si>
  <si>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</si>
  <si>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</si>
  <si>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</si>
  <si>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</si>
  <si>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</si>
  <si>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</si>
  <si>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</si>
  <si>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</si>
  <si>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</si>
  <si>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</si>
  <si>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</si>
  <si>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</si>
  <si>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</si>
  <si>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</si>
  <si>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</si>
  <si>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</si>
  <si>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</si>
  <si>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</si>
  <si>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</si>
  <si>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</si>
  <si>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</si>
  <si>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</si>
  <si>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</si>
  <si>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</si>
  <si>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</si>
  <si>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</si>
  <si>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</si>
  <si>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</si>
  <si>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</si>
  <si>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</si>
  <si>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</si>
  <si>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</si>
  <si>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</si>
  <si>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</si>
  <si>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</si>
  <si>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</si>
  <si>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</si>
  <si>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</si>
  <si>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</si>
  <si>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</si>
  <si>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</si>
  <si>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</si>
  <si>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</si>
  <si>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</si>
  <si>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</si>
  <si>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</si>
  <si>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</si>
  <si>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</si>
  <si>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</si>
  <si>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</si>
  <si>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</si>
  <si>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</si>
  <si>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</si>
  <si>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</si>
  <si>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</si>
  <si>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</si>
  <si>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</si>
  <si>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</si>
  <si>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</si>
  <si>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</si>
  <si>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</si>
  <si>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</si>
  <si>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</si>
  <si>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</si>
  <si>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</si>
  <si>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</si>
  <si>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</si>
  <si>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</si>
  <si>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</si>
  <si>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</si>
  <si>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</si>
  <si>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</si>
  <si>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</si>
  <si>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</si>
  <si>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</si>
  <si>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</si>
  <si>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</si>
  <si>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</si>
  <si>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</si>
  <si>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</si>
  <si>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</si>
  <si>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</si>
  <si>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</si>
  <si>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</si>
  <si>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</si>
  <si>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</si>
  <si>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</si>
  <si>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</si>
  <si>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</si>
  <si>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</si>
  <si>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</si>
  <si>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</si>
  <si>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</si>
  <si>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</si>
  <si>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</si>
  <si>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</si>
  <si>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</si>
  <si>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</si>
  <si>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</si>
  <si>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</si>
  <si>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</si>
  <si>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</si>
  <si>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</si>
  <si>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</si>
  <si>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</si>
  <si>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</si>
  <si>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</si>
  <si>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</si>
  <si>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</si>
  <si>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</si>
  <si>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</si>
  <si>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</si>
  <si>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</si>
  <si>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</si>
  <si>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</si>
  <si>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</si>
  <si>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</si>
  <si>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</si>
  <si>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</si>
  <si>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</si>
  <si>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</si>
  <si>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</si>
  <si>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</si>
  <si>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</si>
  <si>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</si>
  <si>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</si>
  <si>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</si>
  <si>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</si>
  <si>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</si>
  <si>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</si>
  <si>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</si>
  <si>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</si>
  <si>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</si>
  <si>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</si>
  <si>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</si>
  <si>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</si>
  <si>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</si>
  <si>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</si>
  <si>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</si>
  <si>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</si>
  <si>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</si>
  <si>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</si>
  <si>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</si>
  <si>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</si>
  <si>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</si>
  <si>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</si>
  <si>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</si>
  <si>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</si>
  <si>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</si>
  <si>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</si>
  <si>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</si>
  <si>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</si>
  <si>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</si>
  <si>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</si>
  <si>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</si>
  <si>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</si>
  <si>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</si>
  <si>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</si>
  <si>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</si>
  <si>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</si>
  <si>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</si>
  <si>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</si>
  <si>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</si>
  <si>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</si>
  <si>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</si>
  <si>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</si>
  <si>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</si>
  <si>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</si>
  <si>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</si>
  <si>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</si>
  <si>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</si>
  <si>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</si>
  <si>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</si>
  <si>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</si>
  <si>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</si>
  <si>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</si>
  <si>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</si>
  <si>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</si>
  <si>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</si>
  <si>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</si>
  <si>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</si>
  <si>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</si>
  <si>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</si>
  <si>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</si>
  <si>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</si>
  <si>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</si>
  <si>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</si>
  <si>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</si>
  <si>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</si>
  <si>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</si>
  <si>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</si>
  <si>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</si>
  <si>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</si>
  <si>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</si>
  <si>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</si>
  <si>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</si>
  <si>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</si>
  <si>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</si>
  <si>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</si>
  <si>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</si>
  <si>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</si>
  <si>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</si>
  <si>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</si>
  <si>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</si>
  <si>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</si>
  <si>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</si>
  <si>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</si>
  <si>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</si>
  <si>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</si>
  <si>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</si>
  <si>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</si>
  <si>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</si>
  <si>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</si>
  <si>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</si>
  <si>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</si>
  <si>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</si>
  <si>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</si>
  <si>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</si>
  <si>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</si>
  <si>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</si>
  <si>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</si>
  <si>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</si>
  <si>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</si>
  <si>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</si>
  <si>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</si>
  <si>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</si>
  <si>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</si>
  <si>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</si>
  <si>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</si>
  <si>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</si>
  <si>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</si>
  <si>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</si>
  <si>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</si>
  <si>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</si>
  <si>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</si>
  <si>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</si>
  <si>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</si>
  <si>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</si>
  <si>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</si>
  <si>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</si>
  <si>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</si>
  <si>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</si>
  <si>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</si>
  <si>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</si>
  <si>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</si>
  <si>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</si>
  <si>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</si>
  <si>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</si>
  <si>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</si>
  <si>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</si>
  <si>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</si>
  <si>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</si>
  <si>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</si>
  <si>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</si>
  <si>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</si>
  <si>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</si>
  <si>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</si>
  <si>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</si>
  <si>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</si>
  <si>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</si>
  <si>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</si>
  <si>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</si>
  <si>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</si>
  <si>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</si>
  <si>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</si>
  <si>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</si>
  <si>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</si>
  <si>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</si>
  <si>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</si>
  <si>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</si>
  <si>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</si>
  <si>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</si>
  <si>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</si>
  <si>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</si>
  <si>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</si>
  <si>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</si>
  <si>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</si>
  <si>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</si>
  <si>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</si>
  <si>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</si>
  <si>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</si>
  <si>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</si>
  <si>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</si>
  <si>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</si>
  <si>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</si>
  <si>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</si>
  <si>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</si>
  <si>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</si>
  <si>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</si>
  <si>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</si>
  <si>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</si>
  <si>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</si>
  <si>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</si>
  <si>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</si>
  <si>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</si>
  <si>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</si>
  <si>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</si>
  <si>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</si>
  <si>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</si>
  <si>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</si>
  <si>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</si>
  <si>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</si>
  <si>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</si>
  <si>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</si>
  <si>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</si>
  <si>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</si>
  <si>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</si>
  <si>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</si>
  <si>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</si>
  <si>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</si>
  <si>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</si>
  <si>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</si>
  <si>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</si>
  <si>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</si>
  <si>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</si>
  <si>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</si>
  <si>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</si>
  <si>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</si>
  <si>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</si>
  <si>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</si>
  <si>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</si>
  <si>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</si>
  <si>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</si>
  <si>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</si>
  <si>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</si>
  <si>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</si>
  <si>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</si>
  <si>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</si>
  <si>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</si>
  <si>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</si>
  <si>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</si>
  <si>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</si>
  <si>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</si>
  <si>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</si>
  <si>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</si>
  <si>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</si>
  <si>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</si>
  <si>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</si>
  <si>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</si>
  <si>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</si>
  <si>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</si>
  <si>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</si>
  <si>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</si>
  <si>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</si>
  <si>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</si>
  <si>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</si>
  <si>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</si>
  <si>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</si>
  <si>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</si>
  <si>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</si>
  <si>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</si>
  <si>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</si>
  <si>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</si>
  <si>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</si>
  <si>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</si>
  <si>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</si>
  <si>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</si>
  <si>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</si>
  <si>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</si>
  <si>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</si>
  <si>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</si>
  <si>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</si>
  <si>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</si>
  <si>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</si>
  <si>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</si>
  <si>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</si>
  <si>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</si>
  <si>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</si>
  <si>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</si>
  <si>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</si>
  <si>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</si>
  <si>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</si>
  <si>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</si>
  <si>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</si>
  <si>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</si>
  <si>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</si>
  <si>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</si>
  <si>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</si>
  <si>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</si>
  <si>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</si>
  <si>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</si>
  <si>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</si>
  <si>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</si>
  <si>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</si>
  <si>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</si>
  <si>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</si>
  <si>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</si>
  <si>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</si>
  <si>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</si>
  <si>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</si>
  <si>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</si>
  <si>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</si>
  <si>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</si>
  <si>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</si>
  <si>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</si>
  <si>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</si>
  <si>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</si>
  <si>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</si>
  <si>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</si>
  <si>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</si>
  <si>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</si>
  <si>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</si>
  <si>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</si>
  <si>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</si>
  <si>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</si>
  <si>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</si>
  <si>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</si>
  <si>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</si>
  <si>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</si>
  <si>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</si>
  <si>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</si>
  <si>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</si>
  <si>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</si>
  <si>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</si>
  <si>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</si>
  <si>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</si>
  <si>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</si>
  <si>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</si>
  <si>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</si>
  <si>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</si>
  <si>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</si>
  <si>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</si>
  <si>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</si>
  <si>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</si>
  <si>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</si>
  <si>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</si>
  <si>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</si>
  <si>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</si>
  <si>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</si>
  <si>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</si>
  <si>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</si>
  <si>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</si>
  <si>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</si>
  <si>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</si>
  <si>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</si>
  <si>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</si>
  <si>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</si>
  <si>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</si>
  <si>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</si>
  <si>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</si>
  <si>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</si>
  <si>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</si>
  <si>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</si>
  <si>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</si>
  <si>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</si>
  <si>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</si>
  <si>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</si>
  <si>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</si>
  <si>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</si>
  <si>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</si>
  <si>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</si>
  <si>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</si>
  <si>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</si>
  <si>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</si>
  <si>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</si>
  <si>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</si>
  <si>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</si>
  <si>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</si>
  <si>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</si>
  <si>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</si>
  <si>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</si>
  <si>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</si>
  <si>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</si>
  <si>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</si>
  <si>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</si>
  <si>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</si>
  <si>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</si>
  <si>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</si>
  <si>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</si>
  <si>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</si>
  <si>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</si>
  <si>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</si>
  <si>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</si>
  <si>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</si>
  <si>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</si>
  <si>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</si>
  <si>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</si>
  <si>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</si>
  <si>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</si>
  <si>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</si>
  <si>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</si>
  <si>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</si>
  <si>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</si>
  <si>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</si>
  <si>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</si>
  <si>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</si>
  <si>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</si>
  <si>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</si>
  <si>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</si>
  <si>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</si>
  <si>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</si>
  <si>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</si>
  <si>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</si>
  <si>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</si>
  <si>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</si>
  <si>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</si>
  <si>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</si>
  <si>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</si>
  <si>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</si>
  <si>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</si>
  <si>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</si>
  <si>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</si>
  <si>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</si>
  <si>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</si>
  <si>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</si>
  <si>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</si>
  <si>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</si>
  <si>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</si>
  <si>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</si>
  <si>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</si>
  <si>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</si>
  <si>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</si>
  <si>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</si>
  <si>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</si>
  <si>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</si>
  <si>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</si>
  <si>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</si>
  <si>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</si>
  <si>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</si>
  <si>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</si>
  <si>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</si>
  <si>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</si>
  <si>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</si>
  <si>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</si>
  <si>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</si>
  <si>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</si>
  <si>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</si>
  <si>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</si>
  <si>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</si>
  <si>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</si>
  <si>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</si>
  <si>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</si>
  <si>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</si>
  <si>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</si>
  <si>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</si>
  <si>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</si>
  <si>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</si>
  <si>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</si>
  <si>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</si>
  <si>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</si>
  <si>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</si>
  <si>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</si>
  <si>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</si>
  <si>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</si>
  <si>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</si>
  <si>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</si>
  <si>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</si>
  <si>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</si>
  <si>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</si>
  <si>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</si>
  <si>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</si>
  <si>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</si>
  <si>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</si>
  <si>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</si>
  <si>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</si>
  <si>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</si>
  <si>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</si>
  <si>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</si>
  <si>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</si>
  <si>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</si>
  <si>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</si>
  <si>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</si>
  <si>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</si>
  <si>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</si>
  <si>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</si>
  <si>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</si>
  <si>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</si>
  <si>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</si>
  <si>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</si>
  <si>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</si>
  <si>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</si>
  <si>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</si>
  <si>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</si>
  <si>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</si>
  <si>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</si>
  <si>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</si>
  <si>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</si>
  <si>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</si>
  <si>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</si>
  <si>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</si>
  <si>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</si>
  <si>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</si>
  <si>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</si>
  <si>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</si>
  <si>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</si>
  <si>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</si>
  <si>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</si>
  <si>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</si>
  <si>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</si>
  <si>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</si>
  <si>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</si>
  <si>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</si>
  <si>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</si>
  <si>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</si>
  <si>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</si>
  <si>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</si>
  <si>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</si>
  <si>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</si>
  <si>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</si>
  <si>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</si>
  <si>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</si>
  <si>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</si>
  <si>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</si>
  <si>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</si>
  <si>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</si>
  <si>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</si>
  <si>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</si>
  <si>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</si>
  <si>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</si>
  <si>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</si>
  <si>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</si>
  <si>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</si>
  <si>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</si>
  <si>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</si>
  <si>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</si>
  <si>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</si>
  <si>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</si>
  <si>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</si>
  <si>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</si>
  <si>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</si>
  <si>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</si>
  <si>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</si>
  <si>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</si>
  <si>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</si>
  <si>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</si>
  <si>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</si>
  <si>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</si>
  <si>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</si>
  <si>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</si>
  <si>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</si>
  <si>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</si>
  <si>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</si>
  <si>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</si>
  <si>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</si>
  <si>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</si>
  <si>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</si>
  <si>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</si>
  <si>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</si>
  <si>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</si>
  <si>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</si>
  <si>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</si>
  <si>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</si>
  <si>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</si>
  <si>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</si>
  <si>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</si>
  <si>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</si>
  <si>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</si>
  <si>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</si>
  <si>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</si>
  <si>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</si>
  <si>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</si>
  <si>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</si>
  <si>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</si>
  <si>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</si>
  <si>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</si>
  <si>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</si>
  <si>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</si>
  <si>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</si>
  <si>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</si>
  <si>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</si>
  <si>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</si>
  <si>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</si>
  <si>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</si>
  <si>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</si>
  <si>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</si>
  <si>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</si>
  <si>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</si>
  <si>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</si>
  <si>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</si>
  <si>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</si>
  <si>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</si>
  <si>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</si>
  <si>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</si>
  <si>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</si>
  <si>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</si>
  <si>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</si>
  <si>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</si>
  <si>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</si>
  <si>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</si>
  <si>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</si>
  <si>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</si>
  <si>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</si>
  <si>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</si>
  <si>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</si>
  <si>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</si>
  <si>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</si>
  <si>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</si>
  <si>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</si>
  <si>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</si>
  <si>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</si>
  <si>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</si>
  <si>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</si>
  <si>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</si>
  <si>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</si>
  <si>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</si>
  <si>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</si>
  <si>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</si>
  <si>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</si>
  <si>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</si>
  <si>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</si>
  <si>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</si>
  <si>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</si>
  <si>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</si>
  <si>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</si>
  <si>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</si>
  <si>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</si>
  <si>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</si>
  <si>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</si>
  <si>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</si>
  <si>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</si>
  <si>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</si>
  <si>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</si>
  <si>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</si>
  <si>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</si>
  <si>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</si>
  <si>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</si>
  <si>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</si>
  <si>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</si>
  <si>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</si>
  <si>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</si>
  <si>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</si>
  <si>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</si>
  <si>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</si>
  <si>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</si>
  <si>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</si>
  <si>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</si>
  <si>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</si>
  <si>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</si>
  <si>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</si>
  <si>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</si>
  <si>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</si>
  <si>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</si>
  <si>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</si>
  <si>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</si>
  <si>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</si>
  <si>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</si>
  <si>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</si>
  <si>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</si>
  <si>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</si>
  <si>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</si>
  <si>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</si>
  <si>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</si>
  <si>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</si>
  <si>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</si>
  <si>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</si>
  <si>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</si>
  <si>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</si>
  <si>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</si>
  <si>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</si>
  <si>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</si>
  <si>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</si>
  <si>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</si>
  <si>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</si>
  <si>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</si>
  <si>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</si>
  <si>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</si>
  <si>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</si>
  <si>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</si>
  <si>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</si>
  <si>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</si>
  <si>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</si>
  <si>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</si>
  <si>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</si>
  <si>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</si>
  <si>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</si>
  <si>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</si>
  <si>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</si>
  <si>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</si>
  <si>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</si>
  <si>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</si>
  <si>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</si>
  <si>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</si>
  <si>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</si>
  <si>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</si>
  <si>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</si>
  <si>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</si>
  <si>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</si>
  <si>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</si>
  <si>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</si>
  <si>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</si>
  <si>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</si>
  <si>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</si>
  <si>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</si>
  <si>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</si>
  <si>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</si>
  <si>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</si>
  <si>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</si>
  <si>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</si>
  <si>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</si>
  <si>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</si>
  <si>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</si>
  <si>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</si>
  <si>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</si>
  <si>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</si>
  <si>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</si>
  <si>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</si>
  <si>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</si>
  <si>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</si>
  <si>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</si>
  <si>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</si>
  <si>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</si>
  <si>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</si>
  <si>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</si>
  <si>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</si>
  <si>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</si>
  <si>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</si>
  <si>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</si>
  <si>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</si>
  <si>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</si>
  <si>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</si>
  <si>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</si>
  <si>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</si>
  <si>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</si>
  <si>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</si>
  <si>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</si>
  <si>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</si>
  <si>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</si>
  <si>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</si>
  <si>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</si>
  <si>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</si>
  <si>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</si>
  <si>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</si>
  <si>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</si>
  <si>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</si>
  <si>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</si>
  <si>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</si>
  <si>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</si>
  <si>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</si>
  <si>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</si>
  <si>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</si>
  <si>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</si>
  <si>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</si>
  <si>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</si>
  <si>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</si>
  <si>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</si>
  <si>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</si>
  <si>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</si>
  <si>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</si>
  <si>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</si>
  <si>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</si>
  <si>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</si>
  <si>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</si>
  <si>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</si>
  <si>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</si>
  <si>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</si>
  <si>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</si>
  <si>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</si>
  <si>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</si>
  <si>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</si>
  <si>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</si>
  <si>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</si>
  <si>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</si>
  <si>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</si>
  <si>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</si>
  <si>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</si>
  <si>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</si>
  <si>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</si>
  <si>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</si>
  <si>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</si>
  <si>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</si>
  <si>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</si>
  <si>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</si>
  <si>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</si>
  <si>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</si>
  <si>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</si>
  <si>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</si>
  <si>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</si>
  <si>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</si>
  <si>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</si>
  <si>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</si>
  <si>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</si>
  <si>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</si>
  <si>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</si>
  <si>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</si>
  <si>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</si>
  <si>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</si>
  <si>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</si>
  <si>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</si>
  <si>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</si>
  <si>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</si>
  <si>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</si>
  <si>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</si>
  <si>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</si>
  <si>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</si>
  <si>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</si>
  <si>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</si>
  <si>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</si>
  <si>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</si>
  <si>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</si>
  <si>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</si>
  <si>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</si>
  <si>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</si>
  <si>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</si>
  <si>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</si>
  <si>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</si>
  <si>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</si>
  <si>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</si>
  <si>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</si>
  <si>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</si>
  <si>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</si>
  <si>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</si>
  <si>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</si>
  <si>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</si>
  <si>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</si>
  <si>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</si>
  <si>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</si>
  <si>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</si>
  <si>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</si>
  <si>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</si>
  <si>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</si>
  <si>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</si>
  <si>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</si>
  <si>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</si>
  <si>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</si>
  <si>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</si>
  <si>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</si>
  <si>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</si>
  <si>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</si>
  <si>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</si>
  <si>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</si>
  <si>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</si>
  <si>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</si>
  <si>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</si>
  <si>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</si>
  <si>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</si>
  <si>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</si>
  <si>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</si>
  <si>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</si>
  <si>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</si>
  <si>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</si>
  <si>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</si>
  <si>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</si>
  <si>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</si>
  <si>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</si>
  <si>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</si>
  <si>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</si>
  <si>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</si>
  <si>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</si>
  <si>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</si>
  <si>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</si>
  <si>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</si>
  <si>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</si>
  <si>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</si>
  <si>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</si>
  <si>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</si>
  <si>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</si>
  <si>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</si>
  <si>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</si>
  <si>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</si>
  <si>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</si>
  <si>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</si>
  <si>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</si>
  <si>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</si>
  <si>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</si>
  <si>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</si>
  <si>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</si>
  <si>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</si>
  <si>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</si>
  <si>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</si>
  <si>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</si>
  <si>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</si>
  <si>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</si>
  <si>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</si>
  <si>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</si>
  <si>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</si>
  <si>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</si>
  <si>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</si>
  <si>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</si>
  <si>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</si>
  <si>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</si>
  <si>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</si>
  <si>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</si>
  <si>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</si>
  <si>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</si>
  <si>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</si>
  <si>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</si>
  <si>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</si>
  <si>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</si>
  <si>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</si>
  <si>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</si>
  <si>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</si>
  <si>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</si>
  <si>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</si>
  <si>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</si>
  <si>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</si>
  <si>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</si>
  <si>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</si>
  <si>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</si>
  <si>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</si>
  <si>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</si>
  <si>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</si>
  <si>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</si>
  <si>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</si>
  <si>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</si>
  <si>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</si>
  <si>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</si>
  <si>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</si>
  <si>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</si>
  <si>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</si>
  <si>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</si>
  <si>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</si>
  <si>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</si>
  <si>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</si>
  <si>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</si>
  <si>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</si>
  <si>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</si>
  <si>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</si>
  <si>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</si>
  <si>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</si>
  <si>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</si>
  <si>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</si>
  <si>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</si>
  <si>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</si>
  <si>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</si>
  <si>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</si>
  <si>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</si>
  <si>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</si>
  <si>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</si>
  <si>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</si>
  <si>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</si>
  <si>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</si>
  <si>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</si>
  <si>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</si>
  <si>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</si>
  <si>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</si>
  <si>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</si>
  <si>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</si>
  <si>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</si>
  <si>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</si>
  <si>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</si>
  <si>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</si>
  <si>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</si>
  <si>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</si>
  <si>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</si>
  <si>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</si>
  <si>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</si>
  <si>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</si>
  <si>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</si>
  <si>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</si>
  <si>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</si>
  <si>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</si>
  <si>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</si>
  <si>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</si>
  <si>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</si>
  <si>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</si>
  <si>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</si>
  <si>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</si>
  <si>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</si>
  <si>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</si>
  <si>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</si>
  <si>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</si>
  <si>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</si>
  <si>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</si>
  <si>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</si>
  <si>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</si>
  <si>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</si>
  <si>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</si>
  <si>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</si>
  <si>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</si>
  <si>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</si>
  <si>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</si>
  <si>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</si>
  <si>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</si>
  <si>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</si>
  <si>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</si>
  <si>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</si>
  <si>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</si>
  <si>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</si>
  <si>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</si>
  <si>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</si>
  <si>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</si>
  <si>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</si>
  <si>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</si>
  <si>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</si>
  <si>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</si>
  <si>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</si>
  <si>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</si>
  <si>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</si>
  <si>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</si>
  <si>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</si>
  <si>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</si>
  <si>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</si>
  <si>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</si>
  <si>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</si>
  <si>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</si>
  <si>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</si>
  <si>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</si>
  <si>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</si>
  <si>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</si>
  <si>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</si>
  <si>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</si>
  <si>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</si>
  <si>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</si>
  <si>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</si>
  <si>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</si>
  <si>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</si>
  <si>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</si>
  <si>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</si>
  <si>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</si>
  <si>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</si>
  <si>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</si>
  <si>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</si>
  <si>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</si>
  <si>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</si>
  <si>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</si>
  <si>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</si>
  <si>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</si>
  <si>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</si>
  <si>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</si>
  <si>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</si>
  <si>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</si>
  <si>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</si>
  <si>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</si>
  <si>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</si>
  <si>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</si>
  <si>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</si>
  <si>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</si>
  <si>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</si>
  <si>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</si>
  <si>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</si>
  <si>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</si>
  <si>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</si>
  <si>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</si>
  <si>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</si>
  <si>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</si>
  <si>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</si>
  <si>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</si>
  <si>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</si>
  <si>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</si>
  <si>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</si>
  <si>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</si>
  <si>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</si>
  <si>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</si>
  <si>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</si>
  <si>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</si>
  <si>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</si>
  <si>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</si>
  <si>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</si>
  <si>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</si>
  <si>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</si>
  <si>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</si>
  <si>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</si>
  <si>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</si>
  <si>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</si>
  <si>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</si>
  <si>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</si>
  <si>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</si>
  <si>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</si>
  <si>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</si>
  <si>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</si>
  <si>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</si>
  <si>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</si>
  <si>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</si>
  <si>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</si>
  <si>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</si>
  <si>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</si>
  <si>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</si>
  <si>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</si>
  <si>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</si>
  <si>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</si>
  <si>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</si>
  <si>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</si>
  <si>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</si>
  <si>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</si>
  <si>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</si>
  <si>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</si>
  <si>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</si>
  <si>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</si>
  <si>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</si>
  <si>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</si>
  <si>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</si>
  <si>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</si>
  <si>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</si>
  <si>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</si>
  <si>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</si>
  <si>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</si>
  <si>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</si>
  <si>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</si>
  <si>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</si>
  <si>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</si>
  <si>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</si>
  <si>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</si>
  <si>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</si>
  <si>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</si>
  <si>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</si>
  <si>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</si>
  <si>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</si>
  <si>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</si>
  <si>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</si>
  <si>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</si>
  <si>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</si>
  <si>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</si>
  <si>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</si>
  <si>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</si>
  <si>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</si>
  <si>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</si>
  <si>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</si>
  <si>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</si>
  <si>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</si>
  <si>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</si>
  <si>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</si>
  <si>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</si>
  <si>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</si>
  <si>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</si>
  <si>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</si>
  <si>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</si>
  <si>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</si>
  <si>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</si>
  <si>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</si>
  <si>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</si>
  <si>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</si>
  <si>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</si>
  <si>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</si>
  <si>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</si>
  <si>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</si>
  <si>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</si>
  <si>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</si>
  <si>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</si>
  <si>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</si>
  <si>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</si>
  <si>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</si>
  <si>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</si>
  <si>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</si>
  <si>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</si>
  <si>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</si>
  <si>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</si>
  <si>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</si>
  <si>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</si>
  <si>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</si>
  <si>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</si>
  <si>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</si>
  <si>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</si>
  <si>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</si>
  <si>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</si>
  <si>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</si>
  <si>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</si>
  <si>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</si>
  <si>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</si>
  <si>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</si>
  <si>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</si>
  <si>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</si>
  <si>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</si>
  <si>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</si>
  <si>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</si>
  <si>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</si>
  <si>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</si>
  <si>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</si>
  <si>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</si>
  <si>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</si>
  <si>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</si>
  <si>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</si>
  <si>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</si>
  <si>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</si>
  <si>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</si>
  <si>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</si>
  <si>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</si>
  <si>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</si>
  <si>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</si>
  <si>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</si>
  <si>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</si>
  <si>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</si>
  <si>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</si>
  <si>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</si>
  <si>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</si>
  <si>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</si>
  <si>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</si>
  <si>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</si>
  <si>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</si>
  <si>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</si>
  <si>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</si>
  <si>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</si>
  <si>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</si>
  <si>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</si>
  <si>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</si>
  <si>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</si>
  <si>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</si>
  <si>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</si>
  <si>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</si>
  <si>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</si>
  <si>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</si>
  <si>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</si>
  <si>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</si>
  <si>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</si>
  <si>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</si>
  <si>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</si>
  <si>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</si>
  <si>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</si>
  <si>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</si>
  <si>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</si>
  <si>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</si>
  <si>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</si>
  <si>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</si>
  <si>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</si>
  <si>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</si>
  <si>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</si>
  <si>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</si>
  <si>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</si>
  <si>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</si>
  <si>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</si>
  <si>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</si>
  <si>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</si>
  <si>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</si>
  <si>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</si>
  <si>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</si>
  <si>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</si>
  <si>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</si>
  <si>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</si>
  <si>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</si>
  <si>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</si>
  <si>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</si>
  <si>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</si>
  <si>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</si>
  <si>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</si>
  <si>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</si>
  <si>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</si>
  <si>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</si>
  <si>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</si>
  <si>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</si>
  <si>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</si>
  <si>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</si>
  <si>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</si>
  <si>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</si>
  <si>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</si>
  <si>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</si>
  <si>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</si>
  <si>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</si>
  <si>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</si>
  <si>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</si>
  <si>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</si>
  <si>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</si>
  <si>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</si>
  <si>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</si>
  <si>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</si>
  <si>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</si>
  <si>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</si>
  <si>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</si>
  <si>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</si>
  <si>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</si>
  <si>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</si>
  <si>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</si>
  <si>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</si>
  <si>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</si>
  <si>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</si>
  <si>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</si>
  <si>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</si>
  <si>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</si>
  <si>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</si>
  <si>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</si>
  <si>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</si>
  <si>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</si>
  <si>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</si>
  <si>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</si>
  <si>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</si>
  <si>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</si>
  <si>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</si>
  <si>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</si>
  <si>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</si>
  <si>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</si>
  <si>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</si>
  <si>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</si>
  <si>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</si>
  <si>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</si>
  <si>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</si>
  <si>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</si>
  <si>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</si>
  <si>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</si>
  <si>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</si>
  <si>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</si>
  <si>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</si>
  <si>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</si>
  <si>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</si>
  <si>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</si>
  <si>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</si>
  <si>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</si>
  <si>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</si>
  <si>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</si>
  <si>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</si>
  <si>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</si>
  <si>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</si>
  <si>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</si>
  <si>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</si>
  <si>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</si>
  <si>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</si>
  <si>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</si>
  <si>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</si>
  <si>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</si>
  <si>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</si>
  <si>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</si>
  <si>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</si>
  <si>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</si>
  <si>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</si>
  <si>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</si>
  <si>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</si>
  <si>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</si>
  <si>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</si>
  <si>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</si>
  <si>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</si>
  <si>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</si>
  <si>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</si>
  <si>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</si>
  <si>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</si>
  <si>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</si>
  <si>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</si>
  <si>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</si>
  <si>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</si>
  <si>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</si>
  <si>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</si>
  <si>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</si>
  <si>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</si>
  <si>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</si>
  <si>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</si>
  <si>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</si>
  <si>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</si>
  <si>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</si>
  <si>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</si>
  <si>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</si>
  <si>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</si>
  <si>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</si>
  <si>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</si>
  <si>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</si>
  <si>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</si>
  <si>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</si>
  <si>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</si>
  <si>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</si>
  <si>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</si>
  <si>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</si>
  <si>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</si>
  <si>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</si>
  <si>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</si>
  <si>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</si>
  <si>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</si>
  <si>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</si>
  <si>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</si>
  <si>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</si>
  <si>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</si>
  <si>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</si>
  <si>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</si>
  <si>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</si>
  <si>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</si>
  <si>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</si>
  <si>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</si>
  <si>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</si>
  <si>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</si>
  <si>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</si>
  <si>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</si>
  <si>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</si>
  <si>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</si>
  <si>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</si>
  <si>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</si>
  <si>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</si>
  <si>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</si>
  <si>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</si>
  <si>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</si>
  <si>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</si>
  <si>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</si>
  <si>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</si>
  <si>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</si>
  <si>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</si>
  <si>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</si>
  <si>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</si>
  <si>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</si>
  <si>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</si>
  <si>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</si>
  <si>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</si>
  <si>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</si>
  <si>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</si>
  <si>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</si>
  <si>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</si>
  <si>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</si>
  <si>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</si>
  <si>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</si>
  <si>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</si>
  <si>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</si>
  <si>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</si>
  <si>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</si>
  <si>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</si>
  <si>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</si>
  <si>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</si>
  <si>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</si>
  <si>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</si>
  <si>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</si>
  <si>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</si>
  <si>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</si>
  <si>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</si>
  <si>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</si>
  <si>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</si>
  <si>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</si>
  <si>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</si>
  <si>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</si>
  <si>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</si>
  <si>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</si>
  <si>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</si>
  <si>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</si>
  <si>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</si>
  <si>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</si>
  <si>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</si>
  <si>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</si>
  <si>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</si>
  <si>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</si>
  <si>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</si>
  <si>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</si>
  <si>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</si>
  <si>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</si>
  <si>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</si>
  <si>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</si>
  <si>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</si>
  <si>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</si>
  <si>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</si>
  <si>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</si>
  <si>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</si>
  <si>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</si>
  <si>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</si>
  <si>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</si>
  <si>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</si>
  <si>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</si>
  <si>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</si>
  <si>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</si>
  <si>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</si>
  <si>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</si>
  <si>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</si>
  <si>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</si>
  <si>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</si>
  <si>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</si>
  <si>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</si>
  <si>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</si>
  <si>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</si>
  <si>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</si>
  <si>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</si>
  <si>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</si>
  <si>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</si>
  <si>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</si>
  <si>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</si>
  <si>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</si>
  <si>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</si>
  <si>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</si>
  <si>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</si>
  <si>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</si>
  <si>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</si>
  <si>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</si>
  <si>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</si>
  <si>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</si>
  <si>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</si>
  <si>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</si>
  <si>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</si>
  <si>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</si>
  <si>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</si>
  <si>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</si>
  <si>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</si>
  <si>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</si>
  <si>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</si>
  <si>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</si>
  <si>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</si>
  <si>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</si>
  <si>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</si>
  <si>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</si>
  <si>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</si>
  <si>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</si>
  <si>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</si>
  <si>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</si>
  <si>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</si>
  <si>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</si>
  <si>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</si>
  <si>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</si>
  <si>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</si>
  <si>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</si>
  <si>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</si>
  <si>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</si>
  <si>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</si>
  <si>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</si>
  <si>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</si>
  <si>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</si>
  <si>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</si>
  <si>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</si>
  <si>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</si>
  <si>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</si>
  <si>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</si>
  <si>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</si>
  <si>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</si>
  <si>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</si>
  <si>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</si>
  <si>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</si>
  <si>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</si>
  <si>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</si>
  <si>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</si>
  <si>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</si>
  <si>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</si>
  <si>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</si>
  <si>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</si>
  <si>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</si>
  <si>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</si>
  <si>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</si>
  <si>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</si>
  <si>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</si>
  <si>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</si>
  <si>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</si>
  <si>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</si>
  <si>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</si>
  <si>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</si>
  <si>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</si>
  <si>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</si>
  <si>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</si>
  <si>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</si>
  <si>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</si>
  <si>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</si>
  <si>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</si>
  <si>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</si>
  <si>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</si>
  <si>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</si>
  <si>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</si>
  <si>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</si>
  <si>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</si>
  <si>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</si>
  <si>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</si>
  <si>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</si>
  <si>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</si>
  <si>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</si>
  <si>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</si>
  <si>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</si>
  <si>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</si>
  <si>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</si>
  <si>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</si>
  <si>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</si>
  <si>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</si>
  <si>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</si>
  <si>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</si>
  <si>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</si>
  <si>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</si>
  <si>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</si>
  <si>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</si>
  <si>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</si>
  <si>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</si>
  <si>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</si>
  <si>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</si>
  <si>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</si>
  <si>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</si>
  <si>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</si>
  <si>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</si>
  <si>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</si>
  <si>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</si>
  <si>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</si>
  <si>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</si>
  <si>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</si>
  <si>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</si>
  <si>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</si>
  <si>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</si>
  <si>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</si>
  <si>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</si>
  <si>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</si>
  <si>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</si>
  <si>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</si>
  <si>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</si>
  <si>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</si>
  <si>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</si>
  <si>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</si>
  <si>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</si>
  <si>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</si>
  <si>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</si>
  <si>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</si>
  <si>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</si>
  <si>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</si>
  <si>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</si>
  <si>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</si>
  <si>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</si>
  <si>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</si>
  <si>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</si>
  <si>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</si>
  <si>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</si>
  <si>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</si>
  <si>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</si>
  <si>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</si>
  <si>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</si>
  <si>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</si>
  <si>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</si>
  <si>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</si>
  <si>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</si>
  <si>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</si>
  <si>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</si>
  <si>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</si>
  <si>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</si>
  <si>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</si>
  <si>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</si>
  <si>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</si>
  <si>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</si>
  <si>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</si>
  <si>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</si>
  <si>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</si>
  <si>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</si>
  <si>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</si>
  <si>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</si>
  <si>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</si>
  <si>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</si>
  <si>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</si>
  <si>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</si>
  <si>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</si>
  <si>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</si>
  <si>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</si>
  <si>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</si>
  <si>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</si>
  <si>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</si>
  <si>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</si>
  <si>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</si>
  <si>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</si>
  <si>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</si>
  <si>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</si>
  <si>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</si>
  <si>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</si>
  <si>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</si>
  <si>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</si>
  <si>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</si>
  <si>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</si>
  <si>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</si>
  <si>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</si>
  <si>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</si>
  <si>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</si>
  <si>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</si>
  <si>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</si>
  <si>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</si>
  <si>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</si>
  <si>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</si>
  <si>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</si>
  <si>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</si>
  <si>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</si>
  <si>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</si>
  <si>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</si>
  <si>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</si>
  <si>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</si>
  <si>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</si>
  <si>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</si>
  <si>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</si>
  <si>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</si>
  <si>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</si>
  <si>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</si>
  <si>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</si>
  <si>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</si>
  <si>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</si>
  <si>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</si>
  <si>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</si>
  <si>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</si>
  <si>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</si>
  <si>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</si>
  <si>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</si>
  <si>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</si>
  <si>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</si>
  <si>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</si>
  <si>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</si>
  <si>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</si>
  <si>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</si>
  <si>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</si>
  <si>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</si>
  <si>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</si>
  <si>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</si>
  <si>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</si>
  <si>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</si>
  <si>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</si>
  <si>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</si>
  <si>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</si>
  <si>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</si>
  <si>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</si>
  <si>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</si>
  <si>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</si>
  <si>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</si>
  <si>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</si>
  <si>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</si>
  <si>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</si>
  <si>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</si>
  <si>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</si>
  <si>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</si>
  <si>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</si>
  <si>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</si>
  <si>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</si>
  <si>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</si>
  <si>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</si>
  <si>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</si>
  <si>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</si>
  <si>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</si>
  <si>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</si>
  <si>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</si>
  <si>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</si>
  <si>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</si>
  <si>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</si>
  <si>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</si>
  <si>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</si>
  <si>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</si>
  <si>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</si>
  <si>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</si>
  <si>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</si>
  <si>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</si>
  <si>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</si>
  <si>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</si>
  <si>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</si>
  <si>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</si>
  <si>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</si>
  <si>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</si>
  <si>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</si>
  <si>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</si>
  <si>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</si>
  <si>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</si>
  <si>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</si>
  <si>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</si>
  <si>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</si>
  <si>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</si>
  <si>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</si>
  <si>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</si>
  <si>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</si>
  <si>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</si>
  <si>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</si>
  <si>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</si>
  <si>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</si>
  <si>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</si>
  <si>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</si>
  <si>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</si>
  <si>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</si>
  <si>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</si>
  <si>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</si>
  <si>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</si>
  <si>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</si>
  <si>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</si>
  <si>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</si>
  <si>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</si>
  <si>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</si>
  <si>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</si>
  <si>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</si>
  <si>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</si>
  <si>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</si>
  <si>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</si>
  <si>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</si>
  <si>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</si>
  <si>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</si>
  <si>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</si>
  <si>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</si>
  <si>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</si>
  <si>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</si>
  <si>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</si>
  <si>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</si>
  <si>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</si>
  <si>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</si>
  <si>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</si>
  <si>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</si>
  <si>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</si>
  <si>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</si>
  <si>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</si>
  <si>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</si>
  <si>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</si>
  <si>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</si>
  <si>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</si>
  <si>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</si>
  <si>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</si>
  <si>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</si>
  <si>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</si>
  <si>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</si>
  <si>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</si>
  <si>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</si>
  <si>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</si>
  <si>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</si>
  <si>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</si>
  <si>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</si>
  <si>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</si>
  <si>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</si>
  <si>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</si>
  <si>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</si>
  <si>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</si>
  <si>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</si>
  <si>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</si>
  <si>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</si>
  <si>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</si>
  <si>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</si>
  <si>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</si>
  <si>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</si>
  <si>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</si>
  <si>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</si>
  <si>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</si>
  <si>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</si>
  <si>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</si>
  <si>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</si>
  <si>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</si>
  <si>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</si>
  <si>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</si>
  <si>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</si>
  <si>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</si>
  <si>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</si>
  <si>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</si>
  <si>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</si>
  <si>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</si>
  <si>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</si>
  <si>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</si>
  <si>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</si>
  <si>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</si>
  <si>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</si>
  <si>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</si>
  <si>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</si>
  <si>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</si>
  <si>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</si>
  <si>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</si>
  <si>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</si>
  <si>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</si>
  <si>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</si>
  <si>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</si>
  <si>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</si>
  <si>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</si>
  <si>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</si>
  <si>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</si>
  <si>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</si>
  <si>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</si>
  <si>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</si>
  <si>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</si>
  <si>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</si>
  <si>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</si>
  <si>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</si>
  <si>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</si>
  <si>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</si>
  <si>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</si>
  <si>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</si>
  <si>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</si>
  <si>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</si>
  <si>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</si>
  <si>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</si>
  <si>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</si>
  <si>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</si>
  <si>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</si>
  <si>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</si>
  <si>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</si>
  <si>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</si>
  <si>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</si>
  <si>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</si>
  <si>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</si>
  <si>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</si>
  <si>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</si>
  <si>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</si>
  <si>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</si>
  <si>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</si>
  <si>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</si>
  <si>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</si>
  <si>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</si>
  <si>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</si>
  <si>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</si>
  <si>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</si>
  <si>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</si>
  <si>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</si>
  <si>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</si>
  <si>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</si>
  <si>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</si>
  <si>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</si>
  <si>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</si>
  <si>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</si>
  <si>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</si>
  <si>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</si>
  <si>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</si>
  <si>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</si>
  <si>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</si>
  <si>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</si>
  <si>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</si>
  <si>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</si>
  <si>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</si>
  <si>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</si>
  <si>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</si>
  <si>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</si>
  <si>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</si>
  <si>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</si>
  <si>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</si>
  <si>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</si>
  <si>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</si>
  <si>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</si>
  <si>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</si>
  <si>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</si>
  <si>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</si>
  <si>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</si>
  <si>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</si>
  <si>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</si>
  <si>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</si>
  <si>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</si>
  <si>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</si>
  <si>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</si>
  <si>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</si>
  <si>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</si>
  <si>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</si>
  <si>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</si>
  <si>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</si>
  <si>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</si>
  <si>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</si>
  <si>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</si>
  <si>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</si>
  <si>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</si>
  <si>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</si>
  <si>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</si>
  <si>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</si>
  <si>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</si>
  <si>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</si>
  <si>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</si>
  <si>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</si>
  <si>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</si>
  <si>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</si>
  <si>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</si>
  <si>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</si>
  <si>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</si>
  <si>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</si>
  <si>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</si>
  <si>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</si>
  <si>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</si>
  <si>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</si>
  <si>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</si>
  <si>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</si>
  <si>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</si>
  <si>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</si>
  <si>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</si>
  <si>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</si>
  <si>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</si>
  <si>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</si>
  <si>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</si>
  <si>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</si>
  <si>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</si>
  <si>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</si>
  <si>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</si>
  <si>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</si>
  <si>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</si>
  <si>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</si>
  <si>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</si>
  <si>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</si>
  <si>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</si>
  <si>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</si>
  <si>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</si>
  <si>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</si>
  <si>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</si>
  <si>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</si>
  <si>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</si>
  <si>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</si>
  <si>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</si>
  <si>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</si>
  <si>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</si>
  <si>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</si>
  <si>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</si>
  <si>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</si>
  <si>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</si>
  <si>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</si>
  <si>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</si>
  <si>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</si>
  <si>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</si>
  <si>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</si>
  <si>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</si>
  <si>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</si>
  <si>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</si>
  <si>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</si>
  <si>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</si>
  <si>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</si>
  <si>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</si>
  <si>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</si>
  <si>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</si>
  <si>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</si>
  <si>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</si>
  <si>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</si>
  <si>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</si>
  <si>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</si>
  <si>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</si>
  <si>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</si>
  <si>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</si>
  <si>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</si>
  <si>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</si>
  <si>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</si>
  <si>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</si>
  <si>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</si>
  <si>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</si>
  <si>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</si>
  <si>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</si>
  <si>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</si>
  <si>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</si>
  <si>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</si>
  <si>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</si>
  <si>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</si>
  <si>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</si>
  <si>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</si>
  <si>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</si>
  <si>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</si>
  <si>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</si>
  <si>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</si>
  <si>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</si>
  <si>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</si>
  <si>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</si>
  <si>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</si>
  <si>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</si>
  <si>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</si>
  <si>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</si>
  <si>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</si>
  <si>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</si>
  <si>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</si>
  <si>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</si>
  <si>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</si>
  <si>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</si>
  <si>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</si>
  <si>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</si>
  <si>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</si>
  <si>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</si>
  <si>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</si>
  <si>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</si>
  <si>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</si>
  <si>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</si>
  <si>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</si>
  <si>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</si>
  <si>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</si>
  <si>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</si>
  <si>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</si>
  <si>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</si>
  <si>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</si>
  <si>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</si>
  <si>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</si>
  <si>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</si>
  <si>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</si>
  <si>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</si>
  <si>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</si>
  <si>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</si>
  <si>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</si>
  <si>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</si>
  <si>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</si>
  <si>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</si>
  <si>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</si>
  <si>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</si>
  <si>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</si>
  <si>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</si>
  <si>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</si>
  <si>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</si>
  <si>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</si>
  <si>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</si>
  <si>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</si>
  <si>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</si>
  <si>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</si>
  <si>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</si>
  <si>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</si>
  <si>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</si>
  <si>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</si>
  <si>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</si>
  <si>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</si>
  <si>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</si>
  <si>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</si>
  <si>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</si>
  <si>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</si>
  <si>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</si>
  <si>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</si>
  <si>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</si>
  <si>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</si>
  <si>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</si>
  <si>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</si>
  <si>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</si>
  <si>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</si>
  <si>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</si>
  <si>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</si>
  <si>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</si>
  <si>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</si>
  <si>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</si>
  <si>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</si>
  <si>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</si>
  <si>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</si>
  <si>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</si>
  <si>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</si>
  <si>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</si>
  <si>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</si>
  <si>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</si>
  <si>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</si>
  <si>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</si>
  <si>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</si>
  <si>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</si>
  <si>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</si>
  <si>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</si>
  <si>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</si>
  <si>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</si>
  <si>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</si>
  <si>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</si>
  <si>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</si>
  <si>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</si>
  <si>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</si>
  <si>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</si>
  <si>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</si>
  <si>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</si>
  <si>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</si>
  <si>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</si>
  <si>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</si>
  <si>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</si>
  <si>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</si>
  <si>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</si>
  <si>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</si>
  <si>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</si>
  <si>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</si>
  <si>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</si>
  <si>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</si>
  <si>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</si>
  <si>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</si>
  <si>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</si>
  <si>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</si>
  <si>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</si>
  <si>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</si>
  <si>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</si>
  <si>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</si>
  <si>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</si>
  <si>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</si>
  <si>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</si>
  <si>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</si>
  <si>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</si>
  <si>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</si>
  <si>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</si>
  <si>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</si>
  <si>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</si>
  <si>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</si>
  <si>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</si>
  <si>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</si>
  <si>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</si>
  <si>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</si>
  <si>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</si>
  <si>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</si>
  <si>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</si>
  <si>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</si>
  <si>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</si>
  <si>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</si>
  <si>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</si>
  <si>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</si>
  <si>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</si>
  <si>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</si>
  <si>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</si>
  <si>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</si>
  <si>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</si>
  <si>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</si>
  <si>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</si>
  <si>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</si>
  <si>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</si>
  <si>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</si>
  <si>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</si>
  <si>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</si>
  <si>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</si>
  <si>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</si>
  <si>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</si>
  <si>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</si>
  <si>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</si>
  <si>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</si>
  <si>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</si>
  <si>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</si>
  <si>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</si>
  <si>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</si>
  <si>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</si>
  <si>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</si>
  <si>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</si>
  <si>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</si>
  <si>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</si>
  <si>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</si>
  <si>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</si>
  <si>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</si>
  <si>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</si>
  <si>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</si>
  <si>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</si>
  <si>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</si>
  <si>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</si>
  <si>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</si>
  <si>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</si>
  <si>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</si>
  <si>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</si>
  <si>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</si>
  <si>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</si>
  <si>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</si>
  <si>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</si>
  <si>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</si>
  <si>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</si>
  <si>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</si>
  <si>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</si>
  <si>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</si>
  <si>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</si>
  <si>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</si>
  <si>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</si>
  <si>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</si>
  <si>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</si>
  <si>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</si>
  <si>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</si>
  <si>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</si>
  <si>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</si>
  <si>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</si>
  <si>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</si>
  <si>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</si>
  <si>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</si>
  <si>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</si>
  <si>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</si>
  <si>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</si>
  <si>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</si>
  <si>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</si>
  <si>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</si>
  <si>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</si>
  <si>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</si>
  <si>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</si>
  <si>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</si>
  <si>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</si>
  <si>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</si>
  <si>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</si>
  <si>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</si>
  <si>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</si>
  <si>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</si>
  <si>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</si>
  <si>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</si>
  <si>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</si>
  <si>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</si>
  <si>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</si>
  <si>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</si>
  <si>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</si>
  <si>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</si>
  <si>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</si>
  <si>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</si>
  <si>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</si>
  <si>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</si>
  <si>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</si>
  <si>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</si>
  <si>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</si>
  <si>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</si>
  <si>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</si>
  <si>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</si>
  <si>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</si>
  <si>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</si>
  <si>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</si>
  <si>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</si>
  <si>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</si>
  <si>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</si>
  <si>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</si>
  <si>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</si>
  <si>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</si>
  <si>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</si>
  <si>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</si>
  <si>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</si>
  <si>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</si>
  <si>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</si>
  <si>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</si>
  <si>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</si>
  <si>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</si>
  <si>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</si>
  <si>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</si>
  <si>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</si>
  <si>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</si>
  <si>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</si>
  <si>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</si>
  <si>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</si>
  <si>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</si>
  <si>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</si>
  <si>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</si>
  <si>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</si>
  <si>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</si>
  <si>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</si>
  <si>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</si>
  <si>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</si>
  <si>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</si>
  <si>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</si>
  <si>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</si>
  <si>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</si>
  <si>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</si>
  <si>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</si>
  <si>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</si>
  <si>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</si>
  <si>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</si>
  <si>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</si>
  <si>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</si>
  <si>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</si>
  <si>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</si>
  <si>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</si>
  <si>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</si>
  <si>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</si>
  <si>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</si>
  <si>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</si>
  <si>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</si>
  <si>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</si>
  <si>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</si>
  <si>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</si>
  <si>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</si>
  <si>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</si>
  <si>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</si>
  <si>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</si>
  <si>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</si>
  <si>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</si>
  <si>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</si>
  <si>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</si>
  <si>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</si>
  <si>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</si>
  <si>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</si>
  <si>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</si>
  <si>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</si>
  <si>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</si>
  <si>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</si>
  <si>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</si>
  <si>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</si>
  <si>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</si>
  <si>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</si>
  <si>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</si>
  <si>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</si>
  <si>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</si>
  <si>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</si>
  <si>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</si>
  <si>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</si>
  <si>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</si>
  <si>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</si>
  <si>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</si>
  <si>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</si>
  <si>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</si>
  <si>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</si>
  <si>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</si>
  <si>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</si>
  <si>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</si>
  <si>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</si>
  <si>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</si>
  <si>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</si>
  <si>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</si>
  <si>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</si>
  <si>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</si>
  <si>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</si>
  <si>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</si>
  <si>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</si>
  <si>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</si>
  <si>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</si>
  <si>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</si>
  <si>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</si>
  <si>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</si>
  <si>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</si>
  <si>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</si>
  <si>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</si>
  <si>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</si>
  <si>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</si>
  <si>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</si>
  <si>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</si>
  <si>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</si>
  <si>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</si>
  <si>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</si>
  <si>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</si>
  <si>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</si>
  <si>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</si>
  <si>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</si>
  <si>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</si>
  <si>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</si>
  <si>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</si>
  <si>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</si>
  <si>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</si>
  <si>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</si>
  <si>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</si>
  <si>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</si>
  <si>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</si>
  <si>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</si>
  <si>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</si>
  <si>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</si>
  <si>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</si>
  <si>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</si>
  <si>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</si>
  <si>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</si>
  <si>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</si>
  <si>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</si>
  <si>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</si>
  <si>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</si>
  <si>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</si>
  <si>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</si>
  <si>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</si>
  <si>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</si>
  <si>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</si>
  <si>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</si>
  <si>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</si>
  <si>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</si>
  <si>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</si>
  <si>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</si>
  <si>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</si>
  <si>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</si>
  <si>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</si>
  <si>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</si>
  <si>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</si>
  <si>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</si>
  <si>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</si>
  <si>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</si>
  <si>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</si>
  <si>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</si>
  <si>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</si>
  <si>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</si>
  <si>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</si>
  <si>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</si>
  <si>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</si>
  <si>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</si>
  <si>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</si>
  <si>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</si>
  <si>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</si>
  <si>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</si>
  <si>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</si>
  <si>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</si>
  <si>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</si>
  <si>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</si>
  <si>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</si>
  <si>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</si>
  <si>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</si>
  <si>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</si>
  <si>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</si>
  <si>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</si>
  <si>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</si>
  <si>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</si>
  <si>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</si>
  <si>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</si>
  <si>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</si>
  <si>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</si>
  <si>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</si>
  <si>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</si>
  <si>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</si>
  <si>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</si>
  <si>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</si>
  <si>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</si>
  <si>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</si>
  <si>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</si>
  <si>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</si>
  <si>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</si>
  <si>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</si>
  <si>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</si>
  <si>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</si>
  <si>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</si>
  <si>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</si>
  <si>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</si>
  <si>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</si>
  <si>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</si>
  <si>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</si>
  <si>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</si>
  <si>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</si>
  <si>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</si>
  <si>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</si>
  <si>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</si>
  <si>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</si>
  <si>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</si>
  <si>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</si>
  <si>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</si>
  <si>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</si>
  <si>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</si>
  <si>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</si>
  <si>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</si>
  <si>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</si>
  <si>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</si>
  <si>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</si>
  <si>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</si>
  <si>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</si>
  <si>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</si>
  <si>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</si>
  <si>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</si>
  <si>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</si>
  <si>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</si>
  <si>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</si>
  <si>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</si>
  <si>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</si>
  <si>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</si>
  <si>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</si>
  <si>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</si>
  <si>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</si>
  <si>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</si>
  <si>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</si>
  <si>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</si>
  <si>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</si>
  <si>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</si>
  <si>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</si>
  <si>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</si>
  <si>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</si>
  <si>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</si>
  <si>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</si>
  <si>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</si>
  <si>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</si>
  <si>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</si>
  <si>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</si>
  <si>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</si>
  <si>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</si>
  <si>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</si>
  <si>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</si>
  <si>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</si>
  <si>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</si>
  <si>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</si>
  <si>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</si>
  <si>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</si>
  <si>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</si>
  <si>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</si>
  <si>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</si>
  <si>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</si>
  <si>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</si>
  <si>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</si>
  <si>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</si>
  <si>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</si>
  <si>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</si>
  <si>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</si>
  <si>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</si>
  <si>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</si>
  <si>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</si>
  <si>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</si>
  <si>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</si>
  <si>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</si>
  <si>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</si>
  <si>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</si>
  <si>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</si>
  <si>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</si>
  <si>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</si>
  <si>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</si>
  <si>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</si>
  <si>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</si>
  <si>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</si>
  <si>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</si>
  <si>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</si>
  <si>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</si>
  <si>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</si>
  <si>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</si>
  <si>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</si>
  <si>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</si>
  <si>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</si>
  <si>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</si>
  <si>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</si>
  <si>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</si>
  <si>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</si>
  <si>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</si>
  <si>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</si>
  <si>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</si>
  <si>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</si>
  <si>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</si>
  <si>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</si>
  <si>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</si>
  <si>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</si>
  <si>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</si>
  <si>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</si>
  <si>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</si>
  <si>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</si>
  <si>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</si>
  <si>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</si>
  <si>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</si>
  <si>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</si>
  <si>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</si>
  <si>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</si>
  <si>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</si>
  <si>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</si>
  <si>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</si>
  <si>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</si>
  <si>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</si>
  <si>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</si>
  <si>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</si>
  <si>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</si>
  <si>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</si>
  <si>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</si>
  <si>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</si>
  <si>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</si>
  <si>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</si>
  <si>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</si>
  <si>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</si>
  <si>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</si>
  <si>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</si>
  <si>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</si>
  <si>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</si>
  <si>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</si>
  <si>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</si>
  <si>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</si>
  <si>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</si>
  <si>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</si>
  <si>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</si>
  <si>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</si>
  <si>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</si>
  <si>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</si>
  <si>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</si>
  <si>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</si>
  <si>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</si>
  <si>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</si>
  <si>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</si>
  <si>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</si>
  <si>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</si>
  <si>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</si>
  <si>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</si>
  <si>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</si>
  <si>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</si>
  <si>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</si>
  <si>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</si>
  <si>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</si>
  <si>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</si>
  <si>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</si>
  <si>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</si>
  <si>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</si>
  <si>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</si>
  <si>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</si>
  <si>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</si>
  <si>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</si>
  <si>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</si>
  <si>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</si>
  <si>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</si>
  <si>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</si>
  <si>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</si>
  <si>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</si>
  <si>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</si>
  <si>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</si>
  <si>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</si>
  <si>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</si>
  <si>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</si>
  <si>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</si>
  <si>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</si>
  <si>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</si>
  <si>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</si>
  <si>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</si>
  <si>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</si>
  <si>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</si>
  <si>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</si>
  <si>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</si>
  <si>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</si>
  <si>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</si>
  <si>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</si>
  <si>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</si>
  <si>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</si>
  <si>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</si>
  <si>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</si>
  <si>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</si>
  <si>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</si>
  <si>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</si>
  <si>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</si>
  <si>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</si>
  <si>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</si>
  <si>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</si>
  <si>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</si>
  <si>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</si>
  <si>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</si>
  <si>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</si>
  <si>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</si>
  <si>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</si>
  <si>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</si>
  <si>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</si>
  <si>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</si>
  <si>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</si>
  <si>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</si>
  <si>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</si>
  <si>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</si>
  <si>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</si>
  <si>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</si>
  <si>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</si>
  <si>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</si>
  <si>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</si>
  <si>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</si>
  <si>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</si>
  <si>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</si>
  <si>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</si>
  <si>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</si>
  <si>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</si>
  <si>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</si>
  <si>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</si>
  <si>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</si>
  <si>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</si>
  <si>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</si>
  <si>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</si>
  <si>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</si>
  <si>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</si>
  <si>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</si>
  <si>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</si>
  <si>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</si>
  <si>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</si>
  <si>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</si>
  <si>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</si>
  <si>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</si>
  <si>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</si>
  <si>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</si>
  <si>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</si>
  <si>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</si>
  <si>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</si>
  <si>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</si>
  <si>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</si>
  <si>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</si>
  <si>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</si>
  <si>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</si>
  <si>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</si>
  <si>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</si>
  <si>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</si>
  <si>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</si>
  <si>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</si>
  <si>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</si>
  <si>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</si>
  <si>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</si>
  <si>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</si>
  <si>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</si>
  <si>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</si>
  <si>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</si>
  <si>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</si>
  <si>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</si>
  <si>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</si>
  <si>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</si>
  <si>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</si>
  <si>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</si>
  <si>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</si>
  <si>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</si>
  <si>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</si>
  <si>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</si>
  <si>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</si>
  <si>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</si>
  <si>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</si>
  <si>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</si>
  <si>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</si>
  <si>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</si>
  <si>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</si>
  <si>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</si>
  <si>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</si>
  <si>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</si>
  <si>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</si>
  <si>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</si>
  <si>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</si>
  <si>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</si>
  <si>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</si>
  <si>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</si>
  <si>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</si>
  <si>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</si>
  <si>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</si>
  <si>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</si>
  <si>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</si>
  <si>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</si>
  <si>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</si>
  <si>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</si>
  <si>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</si>
  <si>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</si>
  <si>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</si>
  <si>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</si>
  <si>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</si>
  <si>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</si>
  <si>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</si>
  <si>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</si>
  <si>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</si>
  <si>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</si>
  <si>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</si>
  <si>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</si>
  <si>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</si>
  <si>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</si>
  <si>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</si>
  <si>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</si>
  <si>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</si>
  <si>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</si>
  <si>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</si>
  <si>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</si>
  <si>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</si>
  <si>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</si>
  <si>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</si>
  <si>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</si>
  <si>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</si>
  <si>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</si>
  <si>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</si>
  <si>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</si>
  <si>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</si>
  <si>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</si>
  <si>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</si>
  <si>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</si>
  <si>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</si>
  <si>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</si>
  <si>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</si>
  <si>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</si>
  <si>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</si>
  <si>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</si>
  <si>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</si>
  <si>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</si>
  <si>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</si>
  <si>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</si>
  <si>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</si>
  <si>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</si>
  <si>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</si>
  <si>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</si>
  <si>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</si>
  <si>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</si>
  <si>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</si>
  <si>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</si>
  <si>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</si>
  <si>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</si>
  <si>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</si>
  <si>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</si>
  <si>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</si>
  <si>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</si>
  <si>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</si>
  <si>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</si>
  <si>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</si>
  <si>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</si>
  <si>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</si>
  <si>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</si>
  <si>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</si>
  <si>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</si>
  <si>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</si>
  <si>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</si>
  <si>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</si>
  <si>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</si>
  <si>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</si>
  <si>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</si>
  <si>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</si>
  <si>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</si>
  <si>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</si>
  <si>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</si>
  <si>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</si>
  <si>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</si>
  <si>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</si>
  <si>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</si>
  <si>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</si>
  <si>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</si>
  <si>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</si>
  <si>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</si>
  <si>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</si>
  <si>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</si>
  <si>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</si>
  <si>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</si>
  <si>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</si>
  <si>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</si>
  <si>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</si>
  <si>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</si>
  <si>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</si>
  <si>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</si>
  <si>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</si>
  <si>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</si>
  <si>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</si>
  <si>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</si>
  <si>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</si>
  <si>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</si>
  <si>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</si>
  <si>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</si>
  <si>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</si>
  <si>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</si>
  <si>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</si>
  <si>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</si>
  <si>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</si>
  <si>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</si>
  <si>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</si>
  <si>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</si>
  <si>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</si>
  <si>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</si>
  <si>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</si>
  <si>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</si>
  <si>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</si>
  <si>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</si>
  <si>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</si>
  <si>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</si>
  <si>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</si>
  <si>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</si>
  <si>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</si>
  <si>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</si>
  <si>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</si>
  <si>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</si>
  <si>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</si>
  <si>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</si>
  <si>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</si>
  <si>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</si>
  <si>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</si>
  <si>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</si>
  <si>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</si>
  <si>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</si>
  <si>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</si>
  <si>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</si>
  <si>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</si>
  <si>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</si>
  <si>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</si>
  <si>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</si>
  <si>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</si>
  <si>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</si>
  <si>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</si>
  <si>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</si>
  <si>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</si>
  <si>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</si>
  <si>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</si>
  <si>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</si>
  <si>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</si>
  <si>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</si>
  <si>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</si>
  <si>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</si>
  <si>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</si>
  <si>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</si>
  <si>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</si>
  <si>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</si>
  <si>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</si>
  <si>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</si>
  <si>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</si>
  <si>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</si>
  <si>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</si>
  <si>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</si>
  <si>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</si>
  <si>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</si>
  <si>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</si>
  <si>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</si>
  <si>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</si>
  <si>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</si>
  <si>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</si>
  <si>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</si>
  <si>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</si>
  <si>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</si>
  <si>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</si>
  <si>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</si>
  <si>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</si>
  <si>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</si>
  <si>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</si>
  <si>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</si>
  <si>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</si>
  <si>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</si>
  <si>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</si>
  <si>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</si>
  <si>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</si>
  <si>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</si>
  <si>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</si>
  <si>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</si>
  <si>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</si>
  <si>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</si>
  <si>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</si>
  <si>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</si>
  <si>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</si>
  <si>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</si>
  <si>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</si>
  <si>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</si>
  <si>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</si>
  <si>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</si>
  <si>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</si>
  <si>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</si>
  <si>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</si>
  <si>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</si>
  <si>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</si>
  <si>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</si>
  <si>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</si>
  <si>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</si>
  <si>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</si>
  <si>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</si>
  <si>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</si>
  <si>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</si>
  <si>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</si>
  <si>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</si>
  <si>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</si>
  <si>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</si>
  <si>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</si>
  <si>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</si>
  <si>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</si>
  <si>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</si>
  <si>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</si>
  <si>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</si>
  <si>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</si>
  <si>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</si>
  <si>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</si>
  <si>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</si>
  <si>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</si>
  <si>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</si>
  <si>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</si>
  <si>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</si>
  <si>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</si>
  <si>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</si>
  <si>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</si>
  <si>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</si>
  <si>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</si>
  <si>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</si>
  <si>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</si>
  <si>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</si>
  <si>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</si>
  <si>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</si>
  <si>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</si>
  <si>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</si>
  <si>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</si>
  <si>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</si>
  <si>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</si>
  <si>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</si>
  <si>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</si>
  <si>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</si>
  <si>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</si>
  <si>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</si>
  <si>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</si>
  <si>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</si>
  <si>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</si>
  <si>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</si>
  <si>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</si>
  <si>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</si>
  <si>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</si>
  <si>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</si>
  <si>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</si>
  <si>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</si>
  <si>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</si>
  <si>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</si>
  <si>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</si>
  <si>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</si>
  <si>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</si>
  <si>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</si>
  <si>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</si>
  <si>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</si>
  <si>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</si>
  <si>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</si>
  <si>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</si>
  <si>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</si>
  <si>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</si>
  <si>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</si>
  <si>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</si>
  <si>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</si>
  <si>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</si>
  <si>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</si>
  <si>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</si>
  <si>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</si>
  <si>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</si>
  <si>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</si>
  <si>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</si>
  <si>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</si>
  <si>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</si>
  <si>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</si>
  <si>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</si>
  <si>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</si>
  <si>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</si>
  <si>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</si>
  <si>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</si>
  <si>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</si>
  <si>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</si>
  <si>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</si>
  <si>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</si>
  <si>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</si>
  <si>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</si>
  <si>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</si>
  <si>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</si>
  <si>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</si>
  <si>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</si>
  <si>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</si>
  <si>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</si>
  <si>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</si>
  <si>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</si>
  <si>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</si>
  <si>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</si>
  <si>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</si>
  <si>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</si>
  <si>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</si>
  <si>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</si>
  <si>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</si>
  <si>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</si>
  <si>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</si>
  <si>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</si>
  <si>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</si>
  <si>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</si>
  <si>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</si>
  <si>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</si>
  <si>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</si>
  <si>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</si>
  <si>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</si>
  <si>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</si>
  <si>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</si>
  <si>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</si>
  <si>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</si>
  <si>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</si>
  <si>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</si>
  <si>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</si>
  <si>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</si>
  <si>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</si>
  <si>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</si>
  <si>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</si>
  <si>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</si>
  <si>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</si>
  <si>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</si>
  <si>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</si>
  <si>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</si>
  <si>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</si>
  <si>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</si>
  <si>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</si>
  <si>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</si>
  <si>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</si>
  <si>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</si>
  <si>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</si>
  <si>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</si>
  <si>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</si>
  <si>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</si>
  <si>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</si>
  <si>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</si>
  <si>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</si>
  <si>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</si>
  <si>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</si>
  <si>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</si>
  <si>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</si>
  <si>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</si>
  <si>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</si>
  <si>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</si>
  <si>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</si>
  <si>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</si>
  <si>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</si>
  <si>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</si>
  <si>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</si>
  <si>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</si>
  <si>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</si>
  <si>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</si>
  <si>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</si>
  <si>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</si>
  <si>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</si>
  <si>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</si>
  <si>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</si>
  <si>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</si>
  <si>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</si>
  <si>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</si>
  <si>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</si>
  <si>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</si>
  <si>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</si>
  <si>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</si>
  <si>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</si>
  <si>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</si>
  <si>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</si>
  <si>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</si>
  <si>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</si>
  <si>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</si>
  <si>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</si>
  <si>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</si>
  <si>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</si>
  <si>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</si>
  <si>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</si>
  <si>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</si>
  <si>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</si>
  <si>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</si>
  <si>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</si>
  <si>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</si>
  <si>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</si>
  <si>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</si>
  <si>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</si>
  <si>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</si>
  <si>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</si>
  <si>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</si>
  <si>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</si>
  <si>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</si>
  <si>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</si>
  <si>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</si>
  <si>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</si>
  <si>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</si>
  <si>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</si>
  <si>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</si>
  <si>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</si>
  <si>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</si>
  <si>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</si>
  <si>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</si>
  <si>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</si>
  <si>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</si>
  <si>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</si>
  <si>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</si>
  <si>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</si>
  <si>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</si>
  <si>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</si>
  <si>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</si>
  <si>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</si>
  <si>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</si>
  <si>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</si>
  <si>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</si>
  <si>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</si>
  <si>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</si>
  <si>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</si>
  <si>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</si>
  <si>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</si>
  <si>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</si>
  <si>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</si>
  <si>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</si>
  <si>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</si>
  <si>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</si>
  <si>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</si>
  <si>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</si>
  <si>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</si>
  <si>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</si>
  <si>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</si>
  <si>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</si>
  <si>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</si>
  <si>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</si>
  <si>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</si>
  <si>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</si>
  <si>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</si>
  <si>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</si>
  <si>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</si>
  <si>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</si>
  <si>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</si>
  <si>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</si>
  <si>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</si>
  <si>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</si>
  <si>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</si>
  <si>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</si>
  <si>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</si>
  <si>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</si>
  <si>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</si>
  <si>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</si>
  <si>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</si>
  <si>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</si>
  <si>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</si>
  <si>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</si>
  <si>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</si>
  <si>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</si>
  <si>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</si>
  <si>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</si>
  <si>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</si>
  <si>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</si>
  <si>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</si>
  <si>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</si>
  <si>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</si>
  <si>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</si>
  <si>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</si>
  <si>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</si>
  <si>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</si>
  <si>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</si>
  <si>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</si>
  <si>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</si>
  <si>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</si>
  <si>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</si>
  <si>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</si>
  <si>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</si>
  <si>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</si>
  <si>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</si>
  <si>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</si>
  <si>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</si>
  <si>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</si>
  <si>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</si>
  <si>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</si>
  <si>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</si>
  <si>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</si>
  <si>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</si>
  <si>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</si>
  <si>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</si>
  <si>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</si>
  <si>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</si>
  <si>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</si>
  <si>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</si>
  <si>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</si>
  <si>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</si>
  <si>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</si>
  <si>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</si>
  <si>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</si>
  <si>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</si>
  <si>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</si>
  <si>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</si>
  <si>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</si>
  <si>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</si>
  <si>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</si>
  <si>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</si>
  <si>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</si>
  <si>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</si>
  <si>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</si>
  <si>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</si>
  <si>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</si>
  <si>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</si>
  <si>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</si>
  <si>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</si>
  <si>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</si>
  <si>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</si>
  <si>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</si>
  <si>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</si>
  <si>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</si>
  <si>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</si>
  <si>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</si>
  <si>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</si>
  <si>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</si>
  <si>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</si>
  <si>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</si>
  <si>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</si>
  <si>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</si>
  <si>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</si>
  <si>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</si>
  <si>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</si>
  <si>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</si>
  <si>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</si>
  <si>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</si>
  <si>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</si>
  <si>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</si>
  <si>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</si>
  <si>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</si>
  <si>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</si>
  <si>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</si>
  <si>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</si>
  <si>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</si>
  <si>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</si>
  <si>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</si>
  <si>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</si>
  <si>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</si>
  <si>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</si>
  <si>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</si>
  <si>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</si>
  <si>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</si>
  <si>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</si>
  <si>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</si>
  <si>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</si>
  <si>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</si>
  <si>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</si>
  <si>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</si>
  <si>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</si>
  <si>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</si>
  <si>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</si>
  <si>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</si>
  <si>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</si>
  <si>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</si>
  <si>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</si>
  <si>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</si>
  <si>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</si>
  <si>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</si>
  <si>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</si>
  <si>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</si>
  <si>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</si>
  <si>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</si>
  <si>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</si>
  <si>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</si>
  <si>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</si>
  <si>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</si>
  <si>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</si>
  <si>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</si>
  <si>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</si>
  <si>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</si>
  <si>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</si>
  <si>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</si>
  <si>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</si>
  <si>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</si>
  <si>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</si>
  <si>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</si>
  <si>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</si>
  <si>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</si>
  <si>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</si>
  <si>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</si>
  <si>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</si>
  <si>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</si>
  <si>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</si>
  <si>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</si>
  <si>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</si>
  <si>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</si>
  <si>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</si>
  <si>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</si>
  <si>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</si>
  <si>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</si>
  <si>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</si>
  <si>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</si>
  <si>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</si>
  <si>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</si>
  <si>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</si>
  <si>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</si>
  <si>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</si>
  <si>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</si>
  <si>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</si>
  <si>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</si>
  <si>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</si>
  <si>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</si>
  <si>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</si>
  <si>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</si>
  <si>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</si>
  <si>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</si>
  <si>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</si>
  <si>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</si>
  <si>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</si>
  <si>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</si>
  <si>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</si>
  <si>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</si>
  <si>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</si>
  <si>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</si>
  <si>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</si>
  <si>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</si>
  <si>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</si>
  <si>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</si>
  <si>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</si>
  <si>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</si>
  <si>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</si>
  <si>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</si>
  <si>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</si>
  <si>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</si>
  <si>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</si>
  <si>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</si>
  <si>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</si>
  <si>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</si>
  <si>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</si>
  <si>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</si>
  <si>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</si>
  <si>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</si>
  <si>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</si>
  <si>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</si>
  <si>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</si>
  <si>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</si>
  <si>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</si>
  <si>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</si>
  <si>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</si>
  <si>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</si>
  <si>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</si>
  <si>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</si>
  <si>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</si>
  <si>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</si>
  <si>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</si>
  <si>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</si>
  <si>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</si>
  <si>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</si>
  <si>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</si>
  <si>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</si>
  <si>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</si>
  <si>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</si>
  <si>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</si>
  <si>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</si>
  <si>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</si>
  <si>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</si>
  <si>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</si>
  <si>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</si>
  <si>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</si>
  <si>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</si>
  <si>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</si>
  <si>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</si>
  <si>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</si>
  <si>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</si>
  <si>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</si>
  <si>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</si>
  <si>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</si>
  <si>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</si>
  <si>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</si>
  <si>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</si>
  <si>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</si>
  <si>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</si>
  <si>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</si>
  <si>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</si>
  <si>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</si>
  <si>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</si>
  <si>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</si>
  <si>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</si>
  <si>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</si>
  <si>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</si>
  <si>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</si>
  <si>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</si>
  <si>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</si>
  <si>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</si>
  <si>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</si>
  <si>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</si>
  <si>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</si>
  <si>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</si>
  <si>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</si>
  <si>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</si>
  <si>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</si>
  <si>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</si>
  <si>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</si>
  <si>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</si>
  <si>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</si>
  <si>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</si>
  <si>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</si>
  <si>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</si>
  <si>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</si>
  <si>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</si>
  <si>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</si>
  <si>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</si>
  <si>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</si>
  <si>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</si>
  <si>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</si>
  <si>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</si>
  <si>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</si>
  <si>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</si>
  <si>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</si>
  <si>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</si>
  <si>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</si>
  <si>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</si>
  <si>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</si>
  <si>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</si>
  <si>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</si>
  <si>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</si>
  <si>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</si>
  <si>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</si>
  <si>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</si>
  <si>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</si>
  <si>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</si>
  <si>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</si>
  <si>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</si>
  <si>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</si>
  <si>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</si>
  <si>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</si>
  <si>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</si>
  <si>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</si>
  <si>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</si>
  <si>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</si>
  <si>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</si>
  <si>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</si>
  <si>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</si>
  <si>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</si>
  <si>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</si>
  <si>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</si>
  <si>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</si>
  <si>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</si>
  <si>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</si>
  <si>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</si>
  <si>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</si>
  <si>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</si>
  <si>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</si>
  <si>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</si>
  <si>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</si>
  <si>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</si>
  <si>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</si>
  <si>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</si>
  <si>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</si>
  <si>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</si>
  <si>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</si>
  <si>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</si>
  <si>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</si>
  <si>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</si>
  <si>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</si>
  <si>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</si>
  <si>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</si>
  <si>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</si>
  <si>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</si>
  <si>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</si>
  <si>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</si>
  <si>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</si>
  <si>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</si>
  <si>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</si>
  <si>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</si>
  <si>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</si>
  <si>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</si>
  <si>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</si>
  <si>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</si>
  <si>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</si>
  <si>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</si>
  <si>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</si>
  <si>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</si>
  <si>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</si>
  <si>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</si>
  <si>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</si>
  <si>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</si>
  <si>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</si>
  <si>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</si>
  <si>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</si>
  <si>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</si>
  <si>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</si>
  <si>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</si>
  <si>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</si>
  <si>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</si>
  <si>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</si>
  <si>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</si>
  <si>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</si>
  <si>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</si>
  <si>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</si>
  <si>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</si>
  <si>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</si>
  <si>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</si>
  <si>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</si>
  <si>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</si>
  <si>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</si>
  <si>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</si>
  <si>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</si>
  <si>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</si>
  <si>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</si>
  <si>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</si>
  <si>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</si>
  <si>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</si>
  <si>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</si>
  <si>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</si>
  <si>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</si>
  <si>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</si>
  <si>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</si>
  <si>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</si>
  <si>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</si>
  <si>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</si>
  <si>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</si>
  <si>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</si>
  <si>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</si>
  <si>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</si>
  <si>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</si>
  <si>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</si>
  <si>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</si>
  <si>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</si>
  <si>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</si>
  <si>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</si>
  <si>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</si>
  <si>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</si>
  <si>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</si>
  <si>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</si>
  <si>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</si>
  <si>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</si>
  <si>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</si>
  <si>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</si>
  <si>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</si>
  <si>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</si>
  <si>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</si>
  <si>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</si>
  <si>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</si>
  <si>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</si>
  <si>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</si>
  <si>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</si>
  <si>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</si>
  <si>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</si>
  <si>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</si>
  <si>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</si>
  <si>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</si>
  <si>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</si>
  <si>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</si>
  <si>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</si>
  <si>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</si>
  <si>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</si>
  <si>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</si>
  <si>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</si>
  <si>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</si>
  <si>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</si>
  <si>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</si>
  <si>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</si>
  <si>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</si>
  <si>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</si>
  <si>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</si>
  <si>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</si>
  <si>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</si>
  <si>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</si>
  <si>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</si>
  <si>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</si>
  <si>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</si>
  <si>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</si>
  <si>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</si>
  <si>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</si>
  <si>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</si>
  <si>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</si>
  <si>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</si>
  <si>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</si>
  <si>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</si>
  <si>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</si>
  <si>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</si>
  <si>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</si>
  <si>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</si>
  <si>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</si>
  <si>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</si>
  <si>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</si>
  <si>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</si>
  <si>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</si>
  <si>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</si>
  <si>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</si>
  <si>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</si>
  <si>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</si>
  <si>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</si>
  <si>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</si>
  <si>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</si>
  <si>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</si>
  <si>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</si>
  <si>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</si>
  <si>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</si>
  <si>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</si>
  <si>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</si>
  <si>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</si>
  <si>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</si>
  <si>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</si>
  <si>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</si>
  <si>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</si>
  <si>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</si>
  <si>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</si>
  <si>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</si>
  <si>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</si>
  <si>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</si>
  <si>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</si>
  <si>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</si>
  <si>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</si>
  <si>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</si>
  <si>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</si>
  <si>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</si>
  <si>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</si>
  <si>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</si>
  <si>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</si>
  <si>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</si>
  <si>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</si>
  <si>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</si>
  <si>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</si>
  <si>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</si>
  <si>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</si>
  <si>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</si>
  <si>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</si>
  <si>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</si>
  <si>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</si>
  <si>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</si>
  <si>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</si>
  <si>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</si>
  <si>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</si>
  <si>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</si>
  <si>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</si>
  <si>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</si>
  <si>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</si>
  <si>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</si>
  <si>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</si>
  <si>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</si>
  <si>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</si>
  <si>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</si>
  <si>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</si>
  <si>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</si>
  <si>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</si>
  <si>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</si>
  <si>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</si>
  <si>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</si>
  <si>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</si>
  <si>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</si>
  <si>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</si>
  <si>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</si>
  <si>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</si>
  <si>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</si>
  <si>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</si>
  <si>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</si>
  <si>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</si>
  <si>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</si>
  <si>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</si>
  <si>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</si>
  <si>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</si>
  <si>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</si>
  <si>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</si>
  <si>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</si>
  <si>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</si>
  <si>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</si>
  <si>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</si>
  <si>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</si>
  <si>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</si>
  <si>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</si>
  <si>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</si>
  <si>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</si>
  <si>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</si>
  <si>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</si>
  <si>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</si>
  <si>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</si>
  <si>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</si>
  <si>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</si>
  <si>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</si>
  <si>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</si>
  <si>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</si>
  <si>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</si>
  <si>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</si>
  <si>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</si>
  <si>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</si>
  <si>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</si>
  <si>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</si>
  <si>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</si>
  <si>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</si>
  <si>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</si>
  <si>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</si>
  <si>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</si>
  <si>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</si>
  <si>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</si>
  <si>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</si>
  <si>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</si>
  <si>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</si>
  <si>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</si>
  <si>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</si>
  <si>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</si>
  <si>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</si>
  <si>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</si>
  <si>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</si>
  <si>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</si>
  <si>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</si>
  <si>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</si>
  <si>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</si>
  <si>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</si>
  <si>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</si>
  <si>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</si>
  <si>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</si>
  <si>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</si>
  <si>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</si>
  <si>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</si>
  <si>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</si>
  <si>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</si>
  <si>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</si>
  <si>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</si>
  <si>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</si>
  <si>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</si>
  <si>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</si>
  <si>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</si>
  <si>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</si>
  <si>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</si>
  <si>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</si>
  <si>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</si>
  <si>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</si>
  <si>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</si>
  <si>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</si>
  <si>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</si>
  <si>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</si>
  <si>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</si>
  <si>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</si>
  <si>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</si>
  <si>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</si>
  <si>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</si>
  <si>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</si>
  <si>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</si>
  <si>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</si>
  <si>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</si>
  <si>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</si>
  <si>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</si>
  <si>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</si>
  <si>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</si>
  <si>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</si>
  <si>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</si>
  <si>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</si>
  <si>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</si>
  <si>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</si>
  <si>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</si>
  <si>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</si>
  <si>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</si>
  <si>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</si>
  <si>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</si>
  <si>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</si>
  <si>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</si>
  <si>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</si>
  <si>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</si>
  <si>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</si>
  <si>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</si>
  <si>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</si>
  <si>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</si>
  <si>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</si>
  <si>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</si>
  <si>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</si>
  <si>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</si>
  <si>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</si>
  <si>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</si>
  <si>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</si>
  <si>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</si>
  <si>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</si>
  <si>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</si>
  <si>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</si>
  <si>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</si>
  <si>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</si>
  <si>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</si>
  <si>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</si>
  <si>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</si>
  <si>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</si>
  <si>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</si>
  <si>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</si>
  <si>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</si>
  <si>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</si>
  <si>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</si>
  <si>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</si>
  <si>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</si>
  <si>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</si>
  <si>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</si>
  <si>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</si>
  <si>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</si>
  <si>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</si>
  <si>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</si>
  <si>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</si>
  <si>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</si>
  <si>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</si>
  <si>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</si>
  <si>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</si>
  <si>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</si>
  <si>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</si>
  <si>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</si>
  <si>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</si>
  <si>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</si>
  <si>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</si>
  <si>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</si>
  <si>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</si>
  <si>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</si>
  <si>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</si>
  <si>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</si>
  <si>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</si>
  <si>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</si>
  <si>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</si>
  <si>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</si>
  <si>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</si>
  <si>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</si>
  <si>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</si>
  <si>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</si>
  <si>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</si>
  <si>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</si>
  <si>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</si>
  <si>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</si>
  <si>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</si>
  <si>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</si>
  <si>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</si>
  <si>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</si>
  <si>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</si>
  <si>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</si>
  <si>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</si>
  <si>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</si>
  <si>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</si>
  <si>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</si>
  <si>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</si>
  <si>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</si>
  <si>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</si>
  <si>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</si>
  <si>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</si>
  <si>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</si>
  <si>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</si>
  <si>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</si>
  <si>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</si>
  <si>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</si>
  <si>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</si>
  <si>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</si>
  <si>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</si>
  <si>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</si>
  <si>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</si>
  <si>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</si>
  <si>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</si>
  <si>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</si>
  <si>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</si>
  <si>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</si>
  <si>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</si>
  <si>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</si>
  <si>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</si>
  <si>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</si>
  <si>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</si>
  <si>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</si>
  <si>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</si>
  <si>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</si>
  <si>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</si>
  <si>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</si>
  <si>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</si>
  <si>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</si>
  <si>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</si>
  <si>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</si>
  <si>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</si>
  <si>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</si>
  <si>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</si>
  <si>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</si>
  <si>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</si>
  <si>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</si>
  <si>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</si>
  <si>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</si>
  <si>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</si>
  <si>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</si>
  <si>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</si>
  <si>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</si>
  <si>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</si>
  <si>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</si>
  <si>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</si>
  <si>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</si>
  <si>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</si>
  <si>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</si>
  <si>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</si>
  <si>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</si>
  <si>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</si>
  <si>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</si>
  <si>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</si>
  <si>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</si>
  <si>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</si>
  <si>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</si>
  <si>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</si>
  <si>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</si>
  <si>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</si>
  <si>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</si>
  <si>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</si>
  <si>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</si>
  <si>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</si>
  <si>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</si>
  <si>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</si>
  <si>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</si>
  <si>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</si>
  <si>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</si>
  <si>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</si>
  <si>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</si>
  <si>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</si>
  <si>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</si>
  <si>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</si>
  <si>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</si>
  <si>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</si>
  <si>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</si>
  <si>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</si>
  <si>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</si>
  <si>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</si>
  <si>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</si>
  <si>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</si>
  <si>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</si>
  <si>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</si>
  <si>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</si>
  <si>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</si>
  <si>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</si>
  <si>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</si>
  <si>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</si>
  <si>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</si>
  <si>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</si>
  <si>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</si>
  <si>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</si>
  <si>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</si>
  <si>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</si>
  <si>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</si>
  <si>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</si>
  <si>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</si>
  <si>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</si>
  <si>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</si>
  <si>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</si>
  <si>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</si>
  <si>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</si>
  <si>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</si>
  <si>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</si>
  <si>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</si>
  <si>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</si>
  <si>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</si>
  <si>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</si>
  <si>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</si>
  <si>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</si>
  <si>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</si>
  <si>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</si>
  <si>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</si>
  <si>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</si>
  <si>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</si>
  <si>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</si>
  <si>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</si>
  <si>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</si>
  <si>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</si>
  <si>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</si>
  <si>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</si>
  <si>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</si>
  <si>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</si>
  <si>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</si>
  <si>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</si>
  <si>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</si>
  <si>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</si>
  <si>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</si>
  <si>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</si>
  <si>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</si>
  <si>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</si>
  <si>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</si>
  <si>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</si>
  <si>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</si>
  <si>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</si>
  <si>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</si>
  <si>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</si>
  <si>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</si>
  <si>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</si>
  <si>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</si>
  <si>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</si>
  <si>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</si>
  <si>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</si>
  <si>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</si>
  <si>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</si>
  <si>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</si>
  <si>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</si>
  <si>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</si>
  <si>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</si>
  <si>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</si>
  <si>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</si>
  <si>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</si>
  <si>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</si>
  <si>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</si>
  <si>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</si>
  <si>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</si>
  <si>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</si>
  <si>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</si>
  <si>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</si>
  <si>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</si>
  <si>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</si>
  <si>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</si>
  <si>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</si>
  <si>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</si>
  <si>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</si>
  <si>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</si>
  <si>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</si>
  <si>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</si>
  <si>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</si>
  <si>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</si>
  <si>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</si>
  <si>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</si>
  <si>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</si>
  <si>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</si>
  <si>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</si>
  <si>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</si>
  <si>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</si>
  <si>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</si>
  <si>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</si>
  <si>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</si>
  <si>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</si>
  <si>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</si>
  <si>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</si>
  <si>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</si>
  <si>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</si>
  <si>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</si>
  <si>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</si>
  <si>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</si>
  <si>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</si>
  <si>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</si>
  <si>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</si>
  <si>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</si>
  <si>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</si>
  <si>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</si>
  <si>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</si>
  <si>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</si>
  <si>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</si>
  <si>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</si>
  <si>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</si>
  <si>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</si>
  <si>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</si>
  <si>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</si>
  <si>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</si>
  <si>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</si>
  <si>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</si>
  <si>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</si>
  <si>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</si>
  <si>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</si>
  <si>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</si>
  <si>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</si>
  <si>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</si>
  <si>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</si>
  <si>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</si>
  <si>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</si>
  <si>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</si>
  <si>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</si>
  <si>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</si>
  <si>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</si>
  <si>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</si>
  <si>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</si>
  <si>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</si>
  <si>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</si>
  <si>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</si>
  <si>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</si>
  <si>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</si>
  <si>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</si>
  <si>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</si>
  <si>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</si>
  <si>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</si>
  <si>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</si>
  <si>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</si>
  <si>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</si>
  <si>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</si>
  <si>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</si>
  <si>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</si>
  <si>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</si>
  <si>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</si>
  <si>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</si>
  <si>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</si>
  <si>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</si>
  <si>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</si>
  <si>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</si>
  <si>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</si>
  <si>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</si>
  <si>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</si>
  <si>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</si>
  <si>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</si>
  <si>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</si>
  <si>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</si>
  <si>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</si>
  <si>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</si>
  <si>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</si>
  <si>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</si>
  <si>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</si>
  <si>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</si>
  <si>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</si>
  <si>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</si>
  <si>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</si>
  <si>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</si>
  <si>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</si>
  <si>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</si>
  <si>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</si>
  <si>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</si>
  <si>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</si>
  <si>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</si>
  <si>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</si>
  <si>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</si>
  <si>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</si>
  <si>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</si>
  <si>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</si>
  <si>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</si>
  <si>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</si>
  <si>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</si>
  <si>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</si>
  <si>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</si>
  <si>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</si>
  <si>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</si>
  <si>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</si>
  <si>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</si>
  <si>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</si>
  <si>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</si>
  <si>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</si>
  <si>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</si>
  <si>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</si>
  <si>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</si>
  <si>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</si>
  <si>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</si>
  <si>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</si>
  <si>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</si>
  <si>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</si>
  <si>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</si>
  <si>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</si>
  <si>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</si>
  <si>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</si>
  <si>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</si>
  <si>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</si>
  <si>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</si>
  <si>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</si>
  <si>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</si>
  <si>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</si>
  <si>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</si>
  <si>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</si>
  <si>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</si>
  <si>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</si>
  <si>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</si>
  <si>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</si>
  <si>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</si>
  <si>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</si>
  <si>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</si>
  <si>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</si>
  <si>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</si>
  <si>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</si>
  <si>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</si>
  <si>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</si>
  <si>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</si>
  <si>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</si>
  <si>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</si>
  <si>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</si>
  <si>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</si>
  <si>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</si>
  <si>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</si>
  <si>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</si>
  <si>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</si>
  <si>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</si>
  <si>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</si>
  <si>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</si>
  <si>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</si>
  <si>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</si>
  <si>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</si>
  <si>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</si>
  <si>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</si>
  <si>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</si>
  <si>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</si>
  <si>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</si>
  <si>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</si>
  <si>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</si>
  <si>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</si>
  <si>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</si>
  <si>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</si>
  <si>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</si>
  <si>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</si>
  <si>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</si>
  <si>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</si>
  <si>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</si>
  <si>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</si>
  <si>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</si>
  <si>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</si>
  <si>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</si>
  <si>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</si>
  <si>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</si>
  <si>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</si>
  <si>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</si>
  <si>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</si>
  <si>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</si>
  <si>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</si>
  <si>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</si>
  <si>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</si>
  <si>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</si>
  <si>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</si>
  <si>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</si>
  <si>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</si>
  <si>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</si>
  <si>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</si>
  <si>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</si>
  <si>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</si>
  <si>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</si>
  <si>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</si>
  <si>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</si>
  <si>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</si>
  <si>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</si>
  <si>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</si>
  <si>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</si>
  <si>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</si>
  <si>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</si>
  <si>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</si>
  <si>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</si>
  <si>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</si>
  <si>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</si>
  <si>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</si>
  <si>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</si>
  <si>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</si>
  <si>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</si>
  <si>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</si>
  <si>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</si>
  <si>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</si>
  <si>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</si>
  <si>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</si>
  <si>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</si>
  <si>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</si>
  <si>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</si>
  <si>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</si>
  <si>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</si>
  <si>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</si>
  <si>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</si>
  <si>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</si>
  <si>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</si>
  <si>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</si>
  <si>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</si>
  <si>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</si>
  <si>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</si>
  <si>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</si>
  <si>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</si>
  <si>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</si>
  <si>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</si>
  <si>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</si>
  <si>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</si>
  <si>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</si>
  <si>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</si>
  <si>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</si>
  <si>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</si>
  <si>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</si>
  <si>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</si>
  <si>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</si>
  <si>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</si>
  <si>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</si>
  <si>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</si>
  <si>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</si>
  <si>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</si>
  <si>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</si>
  <si>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</si>
  <si>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</si>
  <si>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</si>
  <si>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</si>
  <si>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</si>
  <si>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</si>
  <si>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</si>
  <si>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</si>
  <si>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</si>
  <si>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</si>
  <si>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</si>
  <si>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</si>
  <si>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</si>
  <si>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</si>
  <si>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</si>
  <si>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</si>
  <si>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</si>
  <si>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</si>
  <si>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</si>
  <si>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</si>
  <si>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</si>
  <si>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</si>
  <si>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</si>
  <si>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</si>
  <si>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</si>
  <si>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</si>
  <si>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</si>
  <si>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</si>
  <si>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</si>
  <si>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</si>
  <si>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</si>
  <si>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</si>
  <si>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</si>
  <si>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</si>
  <si>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</si>
  <si>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</si>
  <si>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</si>
  <si>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</si>
  <si>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</si>
  <si>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</si>
  <si>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</si>
  <si>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</si>
  <si>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</si>
  <si>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</si>
  <si>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</si>
  <si>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</si>
  <si>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</si>
  <si>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</si>
  <si>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</si>
  <si>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</si>
  <si>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</si>
  <si>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</si>
  <si>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</si>
  <si>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</si>
  <si>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</si>
  <si>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</si>
  <si>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</si>
  <si>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</si>
  <si>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</si>
  <si>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</si>
  <si>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</si>
  <si>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</si>
  <si>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</si>
  <si>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</si>
  <si>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</si>
  <si>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</si>
  <si>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</si>
  <si>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</si>
  <si>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</si>
  <si>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</si>
  <si>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</si>
  <si>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</si>
  <si>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</si>
  <si>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</si>
  <si>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</si>
  <si>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</si>
  <si>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</si>
  <si>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</si>
  <si>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</si>
  <si>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</si>
  <si>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</si>
  <si>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</si>
  <si>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</si>
  <si>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</si>
  <si>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</si>
  <si>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</si>
  <si>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</si>
  <si>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</si>
  <si>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</si>
  <si>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</si>
  <si>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</si>
  <si>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</si>
  <si>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</si>
  <si>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</si>
  <si>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</si>
  <si>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</si>
  <si>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</si>
  <si>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</si>
  <si>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</si>
  <si>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</si>
  <si>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</si>
  <si>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</si>
  <si>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</si>
  <si>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</si>
  <si>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</si>
  <si>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</si>
  <si>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</si>
  <si>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</si>
  <si>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</si>
  <si>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</si>
  <si>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</si>
  <si>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</si>
  <si>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</si>
  <si>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</si>
  <si>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</si>
  <si>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</si>
  <si>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</si>
  <si>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</si>
  <si>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</si>
  <si>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</si>
  <si>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</si>
  <si>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</si>
  <si>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</si>
  <si>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</si>
  <si>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</si>
  <si>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</si>
  <si>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</si>
  <si>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</si>
  <si>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</si>
  <si>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</si>
  <si>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</si>
  <si>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</si>
  <si>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</si>
  <si>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</si>
  <si>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</si>
  <si>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</si>
  <si>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</si>
  <si>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</si>
  <si>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</si>
  <si>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</si>
  <si>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</si>
  <si>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</si>
  <si>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</si>
  <si>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</si>
  <si>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</si>
  <si>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</si>
  <si>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</si>
  <si>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</si>
  <si>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</si>
  <si>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</si>
  <si>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</si>
  <si>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</si>
  <si>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</si>
  <si>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</si>
  <si>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</si>
  <si>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</si>
  <si>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</si>
  <si>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</si>
  <si>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</si>
  <si>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</si>
  <si>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</si>
  <si>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</si>
  <si>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</si>
  <si>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</si>
  <si>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</si>
  <si>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</si>
  <si>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</si>
  <si>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</si>
  <si>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</si>
  <si>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</si>
  <si>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</si>
  <si>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</si>
  <si>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</si>
  <si>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</si>
  <si>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</si>
  <si>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</si>
  <si>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</si>
  <si>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</si>
  <si>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</si>
  <si>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</si>
  <si>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</si>
  <si>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</si>
  <si>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</si>
  <si>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</si>
  <si>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</si>
  <si>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</si>
  <si>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</si>
  <si>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</si>
  <si>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</si>
  <si>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</si>
  <si>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</si>
  <si>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</si>
  <si>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</si>
  <si>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</si>
  <si>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</si>
  <si>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</si>
  <si>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</si>
  <si>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</si>
  <si>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</si>
  <si>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</si>
  <si>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</si>
  <si>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</si>
  <si>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</si>
  <si>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</si>
  <si>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</si>
  <si>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</si>
  <si>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</si>
  <si>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</si>
  <si>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</si>
  <si>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</si>
  <si>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</si>
  <si>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</si>
  <si>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</si>
  <si>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</si>
  <si>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</si>
  <si>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</si>
  <si>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</si>
  <si>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</si>
  <si>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</si>
  <si>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</si>
  <si>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</si>
  <si>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</si>
  <si>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</si>
  <si>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</si>
  <si>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</si>
  <si>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</si>
  <si>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</si>
  <si>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</si>
  <si>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</si>
  <si>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</si>
  <si>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</si>
  <si>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</si>
  <si>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</si>
  <si>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</si>
  <si>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</si>
  <si>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</si>
  <si>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</si>
  <si>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</si>
  <si>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</si>
  <si>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</si>
  <si>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</si>
  <si>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</si>
  <si>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</si>
  <si>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</si>
  <si>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</si>
  <si>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</si>
  <si>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</si>
  <si>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</si>
  <si>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</si>
  <si>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</si>
  <si>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</si>
  <si>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</si>
  <si>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</si>
  <si>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</si>
  <si>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</si>
  <si>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</si>
  <si>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</si>
  <si>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</si>
  <si>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</si>
  <si>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</si>
  <si>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</si>
  <si>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</si>
  <si>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</si>
  <si>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</si>
  <si>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</si>
  <si>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</si>
  <si>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</si>
  <si>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</si>
  <si>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</si>
  <si>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</si>
  <si>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</si>
  <si>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</si>
  <si>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</si>
  <si>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</si>
  <si>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</si>
  <si>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</si>
  <si>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</si>
  <si>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</si>
  <si>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</si>
  <si>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</si>
  <si>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</si>
  <si>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</si>
  <si>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</si>
  <si>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</si>
  <si>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</si>
  <si>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</si>
  <si>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</si>
  <si>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</si>
  <si>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</si>
  <si>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</si>
  <si>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</si>
  <si>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</si>
  <si>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</si>
  <si>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</si>
  <si>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</si>
  <si>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</si>
  <si>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</si>
  <si>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</si>
  <si>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</si>
  <si>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</si>
  <si>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</si>
  <si>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</si>
  <si>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</si>
  <si>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</si>
  <si>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</si>
  <si>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</si>
  <si>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</si>
  <si>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</si>
  <si>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</si>
  <si>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</si>
  <si>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</si>
  <si>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</si>
  <si>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</si>
  <si>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</si>
  <si>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</si>
  <si>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</si>
  <si>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</si>
  <si>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</si>
  <si>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</si>
  <si>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</si>
  <si>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</si>
  <si>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</si>
  <si>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</si>
  <si>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</si>
  <si>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</si>
  <si>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</si>
  <si>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</si>
  <si>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</si>
  <si>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</si>
  <si>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</si>
  <si>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</si>
  <si>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</si>
  <si>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</si>
  <si>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</si>
  <si>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</si>
  <si>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</si>
  <si>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</si>
  <si>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</si>
  <si>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</si>
  <si>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</si>
  <si>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</si>
  <si>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</si>
  <si>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</si>
  <si>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</si>
  <si>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</si>
  <si>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</si>
  <si>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</si>
  <si>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</si>
  <si>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</si>
  <si>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</si>
  <si>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</si>
  <si>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</si>
  <si>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</si>
  <si>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</si>
  <si>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</si>
  <si>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</si>
  <si>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</si>
  <si>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</si>
  <si>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</si>
  <si>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</si>
  <si>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</si>
  <si>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</si>
  <si>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</si>
  <si>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</si>
  <si>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</si>
  <si>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</si>
  <si>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</si>
  <si>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</si>
  <si>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</si>
  <si>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</si>
  <si>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</si>
  <si>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</si>
  <si>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</si>
  <si>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</si>
  <si>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</si>
  <si>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</si>
  <si>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</si>
  <si>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</si>
  <si>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</si>
  <si>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</si>
  <si>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</si>
  <si>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</si>
  <si>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</si>
  <si>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</si>
  <si>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</si>
  <si>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</si>
  <si>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</si>
  <si>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</si>
  <si>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</si>
  <si>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</si>
  <si>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</si>
  <si>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</si>
  <si>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</si>
  <si>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</si>
  <si>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</si>
  <si>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</si>
  <si>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</si>
  <si>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</si>
  <si>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</si>
  <si>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</si>
  <si>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</si>
  <si>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</si>
  <si>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</si>
  <si>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</si>
  <si>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</si>
  <si>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</si>
  <si>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</si>
  <si>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</si>
  <si>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</si>
  <si>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</si>
  <si>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</si>
  <si>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</si>
  <si>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</si>
  <si>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</si>
  <si>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</si>
  <si>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</si>
  <si>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</si>
  <si>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</si>
  <si>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</si>
  <si>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</si>
  <si>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</si>
  <si>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</si>
  <si>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</si>
  <si>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</si>
  <si>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</si>
  <si>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</si>
  <si>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</si>
  <si>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</si>
  <si>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</si>
  <si>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</si>
  <si>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</si>
  <si>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</si>
  <si>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</si>
  <si>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</si>
  <si>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</si>
  <si>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</si>
  <si>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</si>
  <si>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</si>
  <si>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</si>
  <si>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</si>
  <si>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</si>
  <si>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</si>
  <si>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</si>
  <si>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</si>
  <si>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</si>
  <si>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</si>
  <si>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</si>
  <si>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</si>
  <si>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</si>
  <si>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</si>
  <si>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</si>
  <si>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</si>
  <si>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</si>
  <si>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</si>
  <si>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</si>
  <si>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</si>
  <si>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</si>
  <si>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</si>
  <si>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</si>
  <si>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</si>
  <si>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</si>
  <si>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</si>
  <si>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</si>
  <si>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</si>
  <si>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</si>
  <si>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</si>
  <si>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</si>
  <si>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</si>
  <si>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</si>
  <si>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</si>
  <si>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</si>
  <si>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</si>
  <si>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</si>
  <si>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</si>
  <si>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</si>
  <si>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</si>
  <si>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</si>
  <si>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</si>
  <si>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</si>
  <si>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</si>
  <si>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</si>
  <si>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</si>
  <si>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</si>
  <si>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</si>
  <si>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</si>
  <si>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</si>
  <si>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</si>
  <si>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</si>
  <si>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</si>
  <si>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</si>
  <si>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</si>
  <si>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</si>
  <si>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</si>
  <si>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</si>
  <si>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</si>
  <si>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</si>
  <si>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</si>
  <si>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</si>
  <si>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</si>
  <si>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</si>
  <si>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</si>
  <si>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</si>
  <si>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</si>
  <si>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</si>
  <si>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</si>
  <si>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</si>
  <si>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</si>
  <si>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</si>
  <si>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</si>
  <si>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</si>
  <si>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</si>
  <si>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</si>
  <si>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</si>
  <si>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</si>
  <si>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</si>
  <si>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</si>
  <si>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</si>
  <si>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</si>
  <si>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</si>
  <si>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</si>
  <si>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</si>
  <si>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</si>
  <si>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</si>
  <si>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</si>
  <si>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</si>
  <si>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</si>
  <si>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</si>
  <si>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</si>
  <si>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</si>
  <si>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</si>
  <si>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</si>
  <si>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</si>
  <si>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</si>
  <si>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</si>
  <si>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</si>
  <si>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</si>
  <si>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</si>
  <si>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</si>
  <si>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</si>
  <si>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</si>
  <si>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</si>
  <si>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</si>
  <si>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</si>
  <si>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</si>
  <si>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</si>
  <si>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</si>
  <si>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</si>
  <si>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</si>
  <si>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</si>
  <si>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</si>
  <si>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</si>
  <si>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</si>
  <si>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</si>
  <si>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</si>
  <si>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</si>
  <si>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</si>
  <si>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</si>
  <si>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</si>
  <si>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</si>
  <si>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</si>
  <si>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</si>
  <si>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</si>
  <si>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</si>
  <si>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</si>
  <si>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</si>
  <si>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</si>
  <si>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</si>
  <si>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</si>
  <si>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</si>
  <si>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</si>
  <si>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</si>
  <si>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</si>
  <si>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</si>
  <si>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</si>
  <si>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</si>
  <si>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</si>
  <si>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</si>
  <si>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</si>
  <si>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</si>
  <si>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</si>
  <si>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</si>
  <si>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</si>
  <si>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</si>
  <si>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</si>
  <si>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</si>
  <si>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</si>
  <si>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</si>
  <si>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</si>
  <si>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</si>
  <si>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</si>
  <si>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</si>
  <si>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</si>
  <si>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</si>
  <si>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</si>
  <si>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</si>
  <si>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</si>
  <si>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</si>
  <si>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</si>
  <si>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</si>
  <si>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</si>
  <si>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</si>
  <si>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</si>
  <si>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</si>
  <si>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</si>
  <si>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</si>
  <si>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</si>
  <si>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</si>
  <si>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</si>
  <si>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</si>
  <si>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</si>
  <si>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</si>
  <si>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</si>
  <si>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</si>
  <si>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</si>
  <si>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</si>
  <si>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</si>
  <si>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</si>
  <si>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</si>
  <si>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</si>
  <si>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</si>
  <si>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</si>
  <si>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</si>
  <si>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</si>
  <si>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</si>
  <si>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</si>
  <si>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</si>
  <si>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</si>
  <si>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</si>
  <si>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</si>
  <si>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</si>
  <si>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</si>
  <si>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</si>
  <si>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</si>
  <si>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</si>
  <si>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</si>
  <si>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</si>
  <si>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</si>
  <si>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</si>
  <si>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</si>
  <si>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</si>
  <si>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</si>
  <si>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</si>
  <si>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</si>
  <si>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</si>
  <si>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</si>
  <si>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</si>
  <si>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</si>
  <si>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</si>
  <si>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</si>
  <si>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</si>
  <si>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</si>
  <si>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</si>
  <si>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</si>
  <si>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</si>
  <si>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</si>
  <si>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</si>
  <si>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</si>
  <si>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</si>
  <si>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</si>
  <si>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</si>
  <si>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</si>
  <si>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</si>
  <si>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</si>
  <si>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</si>
  <si>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</si>
  <si>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</si>
  <si>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</si>
  <si>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</si>
  <si>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</si>
  <si>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</si>
  <si>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</si>
  <si>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</si>
  <si>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</si>
  <si>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</si>
  <si>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</si>
  <si>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</si>
  <si>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</si>
  <si>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</si>
  <si>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</si>
  <si>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</si>
  <si>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</si>
  <si>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</si>
  <si>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</si>
  <si>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</si>
  <si>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</si>
  <si>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</si>
  <si>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</si>
  <si>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</si>
  <si>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</si>
  <si>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</si>
  <si>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</si>
  <si>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</si>
  <si>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</si>
  <si>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</si>
  <si>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</si>
  <si>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</si>
  <si>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</si>
  <si>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</si>
  <si>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</si>
  <si>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</si>
  <si>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</si>
  <si>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</si>
  <si>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</si>
  <si>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</si>
  <si>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</si>
  <si>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</si>
  <si>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</si>
  <si>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</si>
  <si>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</si>
  <si>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</si>
  <si>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</si>
  <si>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</si>
  <si>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</si>
  <si>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</si>
  <si>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</si>
  <si>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</si>
  <si>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</si>
  <si>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</si>
  <si>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</si>
  <si>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</si>
  <si>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</si>
  <si>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</si>
  <si>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</si>
  <si>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</si>
  <si>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</si>
  <si>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</si>
  <si>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</si>
  <si>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</si>
  <si>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</si>
  <si>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</si>
  <si>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</si>
  <si>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</si>
  <si>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</si>
  <si>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</si>
  <si>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</si>
  <si>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</si>
  <si>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</si>
  <si>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</si>
  <si>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</si>
  <si>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</si>
  <si>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</si>
  <si>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</si>
  <si>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</si>
  <si>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</si>
  <si>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</si>
  <si>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</si>
  <si>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</si>
  <si>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</si>
  <si>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</si>
  <si>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</si>
  <si>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</si>
  <si>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</si>
  <si>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</si>
  <si>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</si>
  <si>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</si>
  <si>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</si>
  <si>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</si>
  <si>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</si>
  <si>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</si>
  <si>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</si>
  <si>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</si>
  <si>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</si>
  <si>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</si>
  <si>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</si>
  <si>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</si>
  <si>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</si>
  <si>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</si>
  <si>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</si>
  <si>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</si>
  <si>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</si>
  <si>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</si>
  <si>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</si>
  <si>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</si>
  <si>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</si>
  <si>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</si>
  <si>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</si>
  <si>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</si>
  <si>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</si>
  <si>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</si>
  <si>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</si>
  <si>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</si>
  <si>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</si>
  <si>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</si>
  <si>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</si>
  <si>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</si>
  <si>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</si>
  <si>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</si>
  <si>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</si>
  <si>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</si>
  <si>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</si>
  <si>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</si>
  <si>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</si>
  <si>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</si>
  <si>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</si>
  <si>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</si>
  <si>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</si>
  <si>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</si>
  <si>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</si>
  <si>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</si>
  <si>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</si>
  <si>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</si>
  <si>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</si>
  <si>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</si>
  <si>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</si>
  <si>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</si>
  <si>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</si>
  <si>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</si>
  <si>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</si>
  <si>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</si>
  <si>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</si>
  <si>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</si>
  <si>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</si>
  <si>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</si>
  <si>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</si>
  <si>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</si>
  <si>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</si>
  <si>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</si>
  <si>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</si>
  <si>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</si>
  <si>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</si>
  <si>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</si>
  <si>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</si>
  <si>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</si>
  <si>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</si>
  <si>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</si>
  <si>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</si>
  <si>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</si>
  <si>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</si>
  <si>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</si>
  <si>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</si>
  <si>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</si>
  <si>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</si>
  <si>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</si>
  <si>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</si>
  <si>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</si>
  <si>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</si>
  <si>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</si>
  <si>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</si>
  <si>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</si>
  <si>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</si>
  <si>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</si>
  <si>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</si>
  <si>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</si>
  <si>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</si>
  <si>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</si>
  <si>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</si>
  <si>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</si>
  <si>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</si>
  <si>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</si>
  <si>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</si>
  <si>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</si>
  <si>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</si>
  <si>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</si>
  <si>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</si>
  <si>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</si>
  <si>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</si>
  <si>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</si>
  <si>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</si>
  <si>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</si>
  <si>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</si>
  <si>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</si>
  <si>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</si>
  <si>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</si>
  <si>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</si>
  <si>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</si>
  <si>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</si>
  <si>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</si>
  <si>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</si>
  <si>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</si>
  <si>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</si>
  <si>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</si>
  <si>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</si>
  <si>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</si>
  <si>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</si>
  <si>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</si>
  <si>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</si>
  <si>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</si>
  <si>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</si>
  <si>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</si>
  <si>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</si>
  <si>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</si>
  <si>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</si>
  <si>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</si>
  <si>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</si>
  <si>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</si>
  <si>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</si>
  <si>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</si>
  <si>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</si>
  <si>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</si>
  <si>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</si>
  <si>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</si>
  <si>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</si>
  <si>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</si>
  <si>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</si>
  <si>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</si>
  <si>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</si>
  <si>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</si>
  <si>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</si>
  <si>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</si>
  <si>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</si>
  <si>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</si>
  <si>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</si>
  <si>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</si>
  <si>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</si>
  <si>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</si>
  <si>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</si>
  <si>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</si>
  <si>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</si>
  <si>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</si>
  <si>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</si>
  <si>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</si>
  <si>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</si>
  <si>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</si>
  <si>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</si>
  <si>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</si>
  <si>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</si>
  <si>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</si>
  <si>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</si>
  <si>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</si>
  <si>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</si>
  <si>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</si>
  <si>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</si>
  <si>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</si>
  <si>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</si>
  <si>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</si>
  <si>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</si>
  <si>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</si>
  <si>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</si>
  <si>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</si>
  <si>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</si>
  <si>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</si>
  <si>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</si>
  <si>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</si>
  <si>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</si>
  <si>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</si>
  <si>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</si>
  <si>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</si>
  <si>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</si>
  <si>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</si>
  <si>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</si>
  <si>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</si>
  <si>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</si>
  <si>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</si>
  <si>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</si>
  <si>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</si>
  <si>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</si>
  <si>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</si>
  <si>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</si>
  <si>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</si>
  <si>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</si>
  <si>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</si>
  <si>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</si>
  <si>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</si>
  <si>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</si>
  <si>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</si>
  <si>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</si>
  <si>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</si>
  <si>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</si>
  <si>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</si>
  <si>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</si>
  <si>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</si>
  <si>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</si>
  <si>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</si>
  <si>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</si>
  <si>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</si>
  <si>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</si>
  <si>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</si>
  <si>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</si>
  <si>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</si>
  <si>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</si>
  <si>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</si>
  <si>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</si>
  <si>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</si>
  <si>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</si>
  <si>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</si>
  <si>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</si>
  <si>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</si>
  <si>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</si>
  <si>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</si>
  <si>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</si>
  <si>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</si>
  <si>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</si>
  <si>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</si>
  <si>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</si>
  <si>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</si>
  <si>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</si>
  <si>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</si>
  <si>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</si>
  <si>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</si>
  <si>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</si>
  <si>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</si>
  <si>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</si>
  <si>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</si>
  <si>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</si>
  <si>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</si>
  <si>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</si>
  <si>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</si>
  <si>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</si>
  <si>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</si>
  <si>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</si>
  <si>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</si>
  <si>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</si>
  <si>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</si>
  <si>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</si>
  <si>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</si>
  <si>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</si>
  <si>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</si>
  <si>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</si>
  <si>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</si>
  <si>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</si>
  <si>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</si>
  <si>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</si>
  <si>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</si>
  <si>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</si>
  <si>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</si>
  <si>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</si>
  <si>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</si>
  <si>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</si>
  <si>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</si>
  <si>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</si>
  <si>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</si>
  <si>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</si>
  <si>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</si>
  <si>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</si>
  <si>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</si>
  <si>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</si>
  <si>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</si>
  <si>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</si>
  <si>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</si>
  <si>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</si>
  <si>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</si>
  <si>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</si>
  <si>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</si>
  <si>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</si>
  <si>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</si>
  <si>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</si>
  <si>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</si>
  <si>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</si>
  <si>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</si>
  <si>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</si>
  <si>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</si>
  <si>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</si>
  <si>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</si>
  <si>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</si>
  <si>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</si>
  <si>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</si>
  <si>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</si>
  <si>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</si>
  <si>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</si>
  <si>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</si>
  <si>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</si>
  <si>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</si>
  <si>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</si>
  <si>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</si>
  <si>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</si>
  <si>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</si>
  <si>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</si>
  <si>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</si>
  <si>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</si>
  <si>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</si>
  <si>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</si>
  <si>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</si>
  <si>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</si>
  <si>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</si>
  <si>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</si>
  <si>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</si>
  <si>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</si>
  <si>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</si>
  <si>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</si>
  <si>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</si>
  <si>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</si>
  <si>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</si>
  <si>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</si>
  <si>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</si>
  <si>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</si>
  <si>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</si>
  <si>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</si>
  <si>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</si>
  <si>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</si>
  <si>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</si>
  <si>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</si>
  <si>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</si>
  <si>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</si>
  <si>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</si>
  <si>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</si>
  <si>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</si>
  <si>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</si>
  <si>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</si>
  <si>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</si>
  <si>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</si>
  <si>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</si>
  <si>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</si>
  <si>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</si>
  <si>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</si>
  <si>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</si>
  <si>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</si>
  <si>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</si>
  <si>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</si>
  <si>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</si>
  <si>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</si>
  <si>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</si>
  <si>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</si>
  <si>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</si>
  <si>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</si>
  <si>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</si>
  <si>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</si>
  <si>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</si>
  <si>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</si>
  <si>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</si>
  <si>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</si>
  <si>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</si>
  <si>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</si>
  <si>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</si>
  <si>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</si>
  <si>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</si>
  <si>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</si>
  <si>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</si>
  <si>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</si>
  <si>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</si>
  <si>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</si>
  <si>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</si>
  <si>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</si>
  <si>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</si>
  <si>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</si>
  <si>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</si>
  <si>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</si>
  <si>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</si>
  <si>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</si>
  <si>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</si>
  <si>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</si>
  <si>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</si>
  <si>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</si>
  <si>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</si>
  <si>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</si>
  <si>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</si>
  <si>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</si>
  <si>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</si>
  <si>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</si>
  <si>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</si>
  <si>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</si>
  <si>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</si>
  <si>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</si>
  <si>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</si>
  <si>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</si>
  <si>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</si>
  <si>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</si>
  <si>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</si>
  <si>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</si>
  <si>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</si>
  <si>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</si>
  <si>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</si>
  <si>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</si>
  <si>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</si>
  <si>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</si>
  <si>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</si>
  <si>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</si>
  <si>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</si>
  <si>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</si>
  <si>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</si>
  <si>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</si>
  <si>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</si>
  <si>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</si>
  <si>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</si>
  <si>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</si>
  <si>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</si>
  <si>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</si>
  <si>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</si>
  <si>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</si>
  <si>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</si>
  <si>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</si>
  <si>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</si>
  <si>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</si>
  <si>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</si>
  <si>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</si>
  <si>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</si>
  <si>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</si>
  <si>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</si>
  <si>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</si>
  <si>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</si>
  <si>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</si>
  <si>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</si>
  <si>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</si>
  <si>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</si>
  <si>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</si>
  <si>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</si>
  <si>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</si>
  <si>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</si>
  <si>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</si>
  <si>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</si>
  <si>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</si>
  <si>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</si>
  <si>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</si>
  <si>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</si>
  <si>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</si>
  <si>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</si>
  <si>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</si>
  <si>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</si>
  <si>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</si>
  <si>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</si>
  <si>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</si>
  <si>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</si>
  <si>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</si>
  <si>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</si>
  <si>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</si>
  <si>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</si>
  <si>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</si>
  <si>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</si>
  <si>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</si>
  <si>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</si>
  <si>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</si>
  <si>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</si>
  <si>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</si>
  <si>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</si>
  <si>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</si>
  <si>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</si>
  <si>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</si>
  <si>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</si>
  <si>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</si>
  <si>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</si>
  <si>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</si>
  <si>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</si>
  <si>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</si>
  <si>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</si>
  <si>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</si>
  <si>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</si>
  <si>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</si>
  <si>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</si>
  <si>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</si>
  <si>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</si>
  <si>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</si>
  <si>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</si>
  <si>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</si>
  <si>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</si>
  <si>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</si>
  <si>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</si>
  <si>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</si>
  <si>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</si>
  <si>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</si>
  <si>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</si>
  <si>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</si>
  <si>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</si>
  <si>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</si>
  <si>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</si>
  <si>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</si>
  <si>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</si>
  <si>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</si>
  <si>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</si>
  <si>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</si>
  <si>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</si>
  <si>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</si>
  <si>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</si>
  <si>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</si>
  <si>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</si>
  <si>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</si>
  <si>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</si>
  <si>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</si>
  <si>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</si>
  <si>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</si>
  <si>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</si>
  <si>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</si>
  <si>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</si>
  <si>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</si>
  <si>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</si>
  <si>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</si>
  <si>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</si>
  <si>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</si>
  <si>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</si>
  <si>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</si>
  <si>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</si>
  <si>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</si>
  <si>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</si>
  <si>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</si>
  <si>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</si>
  <si>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</si>
  <si>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</si>
  <si>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</si>
  <si>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</si>
  <si>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</si>
  <si>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</si>
  <si>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</si>
  <si>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</si>
  <si>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</si>
  <si>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</si>
  <si>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</si>
  <si>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</si>
  <si>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</si>
  <si>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</si>
  <si>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</si>
  <si>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</si>
  <si>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</si>
  <si>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</si>
  <si>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</si>
  <si>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</si>
  <si>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</si>
  <si>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</si>
  <si>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</si>
  <si>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</si>
  <si>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</si>
  <si>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</si>
  <si>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</si>
  <si>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</si>
  <si>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</si>
  <si>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</si>
  <si>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</si>
  <si>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</si>
  <si>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</si>
  <si>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</si>
  <si>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</si>
  <si>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</si>
  <si>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</si>
  <si>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</si>
  <si>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</si>
  <si>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</si>
  <si>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</si>
  <si>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</si>
  <si>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</si>
  <si>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</si>
  <si>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</si>
  <si>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</si>
  <si>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</si>
  <si>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</si>
  <si>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</si>
  <si>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</si>
  <si>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</si>
  <si>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</si>
  <si>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</si>
  <si>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</si>
  <si>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</si>
  <si>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</si>
  <si>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</si>
  <si>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</si>
  <si>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</si>
  <si>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</si>
  <si>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</si>
  <si>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</si>
  <si>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</si>
  <si>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</si>
  <si>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</si>
  <si>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</si>
  <si>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</si>
  <si>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</si>
  <si>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</si>
  <si>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</si>
  <si>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</si>
  <si>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</si>
  <si>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</si>
  <si>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</si>
  <si>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</si>
  <si>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</si>
  <si>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</si>
  <si>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</si>
  <si>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</si>
  <si>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</si>
  <si>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</si>
  <si>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</si>
  <si>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</si>
  <si>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</si>
  <si>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</si>
  <si>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</si>
  <si>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</si>
  <si>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</si>
  <si>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</si>
  <si>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</si>
  <si>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</si>
  <si>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</si>
  <si>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</si>
  <si>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</si>
  <si>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</si>
  <si>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</si>
  <si>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</si>
  <si>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</si>
  <si>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</si>
  <si>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</si>
  <si>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</si>
  <si>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</si>
  <si>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</si>
  <si>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</si>
  <si>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</si>
  <si>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</si>
  <si>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</si>
  <si>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</si>
  <si>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</si>
  <si>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</si>
  <si>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</si>
  <si>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</si>
  <si>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</si>
  <si>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</si>
  <si>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</si>
  <si>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</si>
  <si>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</si>
  <si>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</si>
  <si>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</si>
  <si>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</si>
  <si>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</si>
  <si>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</si>
  <si>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</si>
  <si>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</si>
  <si>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</si>
  <si>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</si>
  <si>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</si>
  <si>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</si>
  <si>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</si>
  <si>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</si>
  <si>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</si>
  <si>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</si>
  <si>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</si>
  <si>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</si>
  <si>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</si>
  <si>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</si>
  <si>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</si>
  <si>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</si>
  <si>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</si>
  <si>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</si>
  <si>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</si>
  <si>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</si>
  <si>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</si>
  <si>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</si>
  <si>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</si>
  <si>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</si>
  <si>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</si>
  <si>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</si>
  <si>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</si>
  <si>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</si>
  <si>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</si>
  <si>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</si>
  <si>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</si>
  <si>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</si>
  <si>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</si>
  <si>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</si>
  <si>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</si>
  <si>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</si>
  <si>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</si>
  <si>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</si>
  <si>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</si>
  <si>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</si>
  <si>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</si>
  <si>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</si>
  <si>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</si>
  <si>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</si>
  <si>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</si>
  <si>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</si>
  <si>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</si>
  <si>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</si>
  <si>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</si>
  <si>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</si>
  <si>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</si>
  <si>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</si>
  <si>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</si>
  <si>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</si>
  <si>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</si>
  <si>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</si>
  <si>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</si>
  <si>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</si>
  <si>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</si>
  <si>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</si>
  <si>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</si>
  <si>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</si>
  <si>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</si>
  <si>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</si>
  <si>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</si>
  <si>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</si>
  <si>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</si>
  <si>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</si>
  <si>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</si>
  <si>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</si>
  <si>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</si>
  <si>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</si>
  <si>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</si>
  <si>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</si>
  <si>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</si>
  <si>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</si>
  <si>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</si>
  <si>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</si>
  <si>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</si>
  <si>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</si>
  <si>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</si>
  <si>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</si>
  <si>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</si>
  <si>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</si>
  <si>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</si>
  <si>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</si>
  <si>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</si>
  <si>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</si>
  <si>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</si>
  <si>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</si>
  <si>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</si>
  <si>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</si>
  <si>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</si>
  <si>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</si>
  <si>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</si>
  <si>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</si>
  <si>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</si>
  <si>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</si>
  <si>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</si>
  <si>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</si>
  <si>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</si>
  <si>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</si>
  <si>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</si>
  <si>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</si>
  <si>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</si>
  <si>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</si>
  <si>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</si>
  <si>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</si>
  <si>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</si>
  <si>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</si>
  <si>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</si>
  <si>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</si>
  <si>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</si>
  <si>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</si>
  <si>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</si>
  <si>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</si>
  <si>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</si>
  <si>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</si>
  <si>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</si>
  <si>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</si>
  <si>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</si>
  <si>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</si>
  <si>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</si>
  <si>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</si>
  <si>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</si>
  <si>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</si>
  <si>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</si>
  <si>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</si>
  <si>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</si>
  <si>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</si>
  <si>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</si>
  <si>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</si>
  <si>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</si>
  <si>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</si>
  <si>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</si>
  <si>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</si>
  <si>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</si>
  <si>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</si>
  <si>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</si>
  <si>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</si>
  <si>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</si>
  <si>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</si>
  <si>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</si>
  <si>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</si>
  <si>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</si>
  <si>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</si>
  <si>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</si>
  <si>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</si>
  <si>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</si>
  <si>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</si>
  <si>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</si>
  <si>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</si>
  <si>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</si>
  <si>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</si>
  <si>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</si>
  <si>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</si>
  <si>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</si>
  <si>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</si>
  <si>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</si>
  <si>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</si>
  <si>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</si>
  <si>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</si>
  <si>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</si>
  <si>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</si>
  <si>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</si>
  <si>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</si>
  <si>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</si>
  <si>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</si>
  <si>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</si>
  <si>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</si>
  <si>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</si>
  <si>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</si>
  <si>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</si>
  <si>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</si>
  <si>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</si>
  <si>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</si>
  <si>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</si>
  <si>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</si>
  <si>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</si>
  <si>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</si>
  <si>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</si>
  <si>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</si>
  <si>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</si>
  <si>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</si>
  <si>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</si>
  <si>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</si>
  <si>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</si>
  <si>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</si>
  <si>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</si>
  <si>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</si>
  <si>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</si>
  <si>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</si>
  <si>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</si>
  <si>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</si>
  <si>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</si>
  <si>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</si>
  <si>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</si>
  <si>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</si>
  <si>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</si>
  <si>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</si>
  <si>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</si>
  <si>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</si>
  <si>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</si>
  <si>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</si>
  <si>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</si>
  <si>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</si>
  <si>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</si>
  <si>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</si>
  <si>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</si>
  <si>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</si>
  <si>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</si>
  <si>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</si>
  <si>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</si>
  <si>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</si>
  <si>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</si>
  <si>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</si>
  <si>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</si>
  <si>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</si>
  <si>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</si>
  <si>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</si>
  <si>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</si>
  <si>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</si>
  <si>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</si>
  <si>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</si>
  <si>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</si>
  <si>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</si>
  <si>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</si>
  <si>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</si>
  <si>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</si>
  <si>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</si>
  <si>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</si>
  <si>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</si>
  <si>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</si>
  <si>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</si>
  <si>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</si>
  <si>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</si>
  <si>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</si>
  <si>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</si>
  <si>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</si>
  <si>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</si>
  <si>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</si>
  <si>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</si>
  <si>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</si>
  <si>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</si>
  <si>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</si>
  <si>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</si>
  <si>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</si>
  <si>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</si>
  <si>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</si>
  <si>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</si>
  <si>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</si>
  <si>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</si>
  <si>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</si>
  <si>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</si>
  <si>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</si>
  <si>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</si>
  <si>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</si>
  <si>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</si>
  <si>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</si>
  <si>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</si>
  <si>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</si>
  <si>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</si>
  <si>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</si>
  <si>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</si>
  <si>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</si>
  <si>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</si>
  <si>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</si>
  <si>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</si>
  <si>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</si>
  <si>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</si>
  <si>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</si>
  <si>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</si>
  <si>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</si>
  <si>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</si>
  <si>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</si>
  <si>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</si>
  <si>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</si>
  <si>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</si>
  <si>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</si>
  <si>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</si>
  <si>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</si>
  <si>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</si>
  <si>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</si>
  <si>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</si>
  <si>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</si>
  <si>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</si>
  <si>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</si>
  <si>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</si>
  <si>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</si>
  <si>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</si>
  <si>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</si>
  <si>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</si>
  <si>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</si>
  <si>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</si>
  <si>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</si>
  <si>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</si>
  <si>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</si>
  <si>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</si>
  <si>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</si>
  <si>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</si>
  <si>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</si>
  <si>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</si>
  <si>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</si>
  <si>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</si>
  <si>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</si>
  <si>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</si>
  <si>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</si>
  <si>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</si>
  <si>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</si>
  <si>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</si>
  <si>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</si>
  <si>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</si>
  <si>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</si>
  <si>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</si>
  <si>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</si>
  <si>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</si>
  <si>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</si>
  <si>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</si>
  <si>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</si>
  <si>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</si>
  <si>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</si>
  <si>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</si>
  <si>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</si>
  <si>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</si>
  <si>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</si>
  <si>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</si>
  <si>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</si>
  <si>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</si>
  <si>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</si>
  <si>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</si>
  <si>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</si>
  <si>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</si>
  <si>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</si>
  <si>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</si>
  <si>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</si>
  <si>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</si>
  <si>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</si>
  <si>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</si>
  <si>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</si>
  <si>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</si>
  <si>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</si>
  <si>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</si>
  <si>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</si>
  <si>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</si>
  <si>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</si>
  <si>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</si>
  <si>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</si>
  <si>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</si>
  <si>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</si>
  <si>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</si>
  <si>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</si>
  <si>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</si>
  <si>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</si>
  <si>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</si>
  <si>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</si>
  <si>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</si>
  <si>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</si>
  <si>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</si>
  <si>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</si>
  <si>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</si>
  <si>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</si>
  <si>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</si>
  <si>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</si>
  <si>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</si>
  <si>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</si>
  <si>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</si>
  <si>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</si>
  <si>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</si>
  <si>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</si>
  <si>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</si>
  <si>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</si>
  <si>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</si>
  <si>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</si>
  <si>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</si>
  <si>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</si>
  <si>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</si>
  <si>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</si>
  <si>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</si>
  <si>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</si>
  <si>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</si>
  <si>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</si>
  <si>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</si>
  <si>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</si>
  <si>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</si>
  <si>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</si>
  <si>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</si>
  <si>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</si>
  <si>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</si>
  <si>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</si>
  <si>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</si>
  <si>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</si>
  <si>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</si>
  <si>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</si>
  <si>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</si>
  <si>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</si>
  <si>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</si>
  <si>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</si>
  <si>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</si>
  <si>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</si>
  <si>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</si>
  <si>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</si>
  <si>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</si>
  <si>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</si>
  <si>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</si>
  <si>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</si>
  <si>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</si>
  <si>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</si>
  <si>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</si>
  <si>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</si>
  <si>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</si>
  <si>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</si>
  <si>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</si>
  <si>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</si>
  <si>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</si>
  <si>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</si>
  <si>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</si>
  <si>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</si>
  <si>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</si>
  <si>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</si>
  <si>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</si>
  <si>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</si>
  <si>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</si>
  <si>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</si>
  <si>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</si>
  <si>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</si>
  <si>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</si>
  <si>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</si>
  <si>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</si>
  <si>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</si>
  <si>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</si>
  <si>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</si>
  <si>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</si>
  <si>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</si>
  <si>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</si>
  <si>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</si>
  <si>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</si>
  <si>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</si>
  <si>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</si>
  <si>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</si>
  <si>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</si>
  <si>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</si>
  <si>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</si>
  <si>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</si>
  <si>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</si>
  <si>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</si>
  <si>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</si>
  <si>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</si>
  <si>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</si>
  <si>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</si>
  <si>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</si>
  <si>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</si>
  <si>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</si>
  <si>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</si>
  <si>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</si>
  <si>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</si>
  <si>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</si>
  <si>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</si>
  <si>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</si>
  <si>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</si>
  <si>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</si>
  <si>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</si>
  <si>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</si>
  <si>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</si>
  <si>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</si>
  <si>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</si>
  <si>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</si>
  <si>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</si>
  <si>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</si>
  <si>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</si>
  <si>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</si>
  <si>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</si>
  <si>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</si>
  <si>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</si>
  <si>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</si>
  <si>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</si>
  <si>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</si>
  <si>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</si>
  <si>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</si>
  <si>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</si>
  <si>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</si>
  <si>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</si>
  <si>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</si>
  <si>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</si>
  <si>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</si>
  <si>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</si>
  <si>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</si>
  <si>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</si>
  <si>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</si>
  <si>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</si>
  <si>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</si>
  <si>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</si>
  <si>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</si>
  <si>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</si>
  <si>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</si>
  <si>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</si>
  <si>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</si>
  <si>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</si>
  <si>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</si>
  <si>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</si>
  <si>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</si>
  <si>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</si>
  <si>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</si>
  <si>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</si>
  <si>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</si>
  <si>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</si>
  <si>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</si>
  <si>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</si>
  <si>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</si>
  <si>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</si>
  <si>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</si>
  <si>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</si>
  <si>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</si>
  <si>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</si>
  <si>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</si>
  <si>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</si>
  <si>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</si>
  <si>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</si>
  <si>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</si>
  <si>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</si>
  <si>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</si>
  <si>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</si>
  <si>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</si>
  <si>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</si>
  <si>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</si>
  <si>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</si>
  <si>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</si>
  <si>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</si>
  <si>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</si>
  <si>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</si>
  <si>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</si>
  <si>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</si>
  <si>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</si>
  <si>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</si>
  <si>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</si>
  <si>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</si>
  <si>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</si>
  <si>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</si>
  <si>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</si>
  <si>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</si>
  <si>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</si>
  <si>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</si>
  <si>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</si>
  <si>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</si>
  <si>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</si>
  <si>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</si>
  <si>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</si>
  <si>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</si>
  <si>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</si>
  <si>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</si>
  <si>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</si>
  <si>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</si>
  <si>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</si>
  <si>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</si>
  <si>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</si>
  <si>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</si>
  <si>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</si>
  <si>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</si>
  <si>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</si>
  <si>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</si>
  <si>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</si>
  <si>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</si>
  <si>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</si>
  <si>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</si>
  <si>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</si>
  <si>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</si>
  <si>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</si>
  <si>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</si>
  <si>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</si>
  <si>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</si>
  <si>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</si>
  <si>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</si>
  <si>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</si>
  <si>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</si>
  <si>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</si>
  <si>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</si>
  <si>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</si>
  <si>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</si>
  <si>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</si>
  <si>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</si>
  <si>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</si>
  <si>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</si>
  <si>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</si>
  <si>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</si>
  <si>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</si>
  <si>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</si>
  <si>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</si>
  <si>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</si>
  <si>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</si>
  <si>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</si>
  <si>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</si>
  <si>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</si>
  <si>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</si>
  <si>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</si>
  <si>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</si>
  <si>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</si>
  <si>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</si>
  <si>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</si>
  <si>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</si>
  <si>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</si>
  <si>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</si>
  <si>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</si>
  <si>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</si>
  <si>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</si>
  <si>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</si>
  <si>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</si>
  <si>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</si>
  <si>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</si>
  <si>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</si>
  <si>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</si>
  <si>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</si>
  <si>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</si>
  <si>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</si>
  <si>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</si>
  <si>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</si>
  <si>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</si>
  <si>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</si>
  <si>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</si>
  <si>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</si>
  <si>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</si>
  <si>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</si>
  <si>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</si>
  <si>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</si>
  <si>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</si>
  <si>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</si>
  <si>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</si>
  <si>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</si>
  <si>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</si>
  <si>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</si>
  <si>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</si>
  <si>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</si>
  <si>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</si>
  <si>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</si>
  <si>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</si>
  <si>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</si>
  <si>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</si>
  <si>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</si>
  <si>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</si>
  <si>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</si>
  <si>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</si>
  <si>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</si>
  <si>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</si>
  <si>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</si>
  <si>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</si>
  <si>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</si>
  <si>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</si>
  <si>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</si>
  <si>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</si>
  <si>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</si>
  <si>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</si>
  <si>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</si>
  <si>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</si>
  <si>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</si>
  <si>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</si>
  <si>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</si>
  <si>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</si>
  <si>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</si>
  <si>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</si>
  <si>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</si>
  <si>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</si>
  <si>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</si>
  <si>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</si>
  <si>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</si>
  <si>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</si>
  <si>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</si>
  <si>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</si>
  <si>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</si>
  <si>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</si>
  <si>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</si>
  <si>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</si>
  <si>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</si>
  <si>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</si>
  <si>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</si>
  <si>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</si>
  <si>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</si>
  <si>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</si>
  <si>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</si>
  <si>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</si>
  <si>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</si>
  <si>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</si>
  <si>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</si>
  <si>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</si>
  <si>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</si>
  <si>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</si>
  <si>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</si>
  <si>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</si>
  <si>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</si>
  <si>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</si>
  <si>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</si>
  <si>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</si>
  <si>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</si>
  <si>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</si>
  <si>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</si>
  <si>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</si>
  <si>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</si>
  <si>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</si>
  <si>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</si>
  <si>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</si>
  <si>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</si>
  <si>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</si>
  <si>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</si>
  <si>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</si>
  <si>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</si>
  <si>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</si>
  <si>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</si>
  <si>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</si>
  <si>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</si>
  <si>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</si>
  <si>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</si>
  <si>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</si>
  <si>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</si>
  <si>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</si>
  <si>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</si>
  <si>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</si>
  <si>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</si>
  <si>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</si>
  <si>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</si>
  <si>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</si>
  <si>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</si>
  <si>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</si>
  <si>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</si>
  <si>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</si>
  <si>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</si>
  <si>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</si>
  <si>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</si>
  <si>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</si>
  <si>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</si>
  <si>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</si>
  <si>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</si>
  <si>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</si>
  <si>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</si>
  <si>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</si>
  <si>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</si>
  <si>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</si>
  <si>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</si>
  <si>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</si>
  <si>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</si>
  <si>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</si>
  <si>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</si>
  <si>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</si>
  <si>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</si>
  <si>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</si>
  <si>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</si>
  <si>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</si>
  <si>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</si>
  <si>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</si>
  <si>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</si>
  <si>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</si>
  <si>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</si>
  <si>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</si>
  <si>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</si>
  <si>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</si>
  <si>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</si>
  <si>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</si>
  <si>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</si>
  <si>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</si>
  <si>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</si>
  <si>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</si>
  <si>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</si>
  <si>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</si>
  <si>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</si>
  <si>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</si>
  <si>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</si>
  <si>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</si>
  <si>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</si>
  <si>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</si>
  <si>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</si>
  <si>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</si>
  <si>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</si>
  <si>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</si>
  <si>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</si>
  <si>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</si>
  <si>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</si>
  <si>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</si>
  <si>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</si>
  <si>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</si>
  <si>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</si>
  <si>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</si>
  <si>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</si>
  <si>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</si>
  <si>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</si>
  <si>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</si>
  <si>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</si>
  <si>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</si>
  <si>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</si>
  <si>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</si>
  <si>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</si>
  <si>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</si>
  <si>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</si>
  <si>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</si>
  <si>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</si>
  <si>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</si>
  <si>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</si>
  <si>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</si>
  <si>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</si>
  <si>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</si>
  <si>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</si>
  <si>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</si>
  <si>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</si>
  <si>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</si>
  <si>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</si>
  <si>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</si>
  <si>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</si>
  <si>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</si>
  <si>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</si>
  <si>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</si>
  <si>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</si>
  <si>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</si>
  <si>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</si>
  <si>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</si>
  <si>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</si>
  <si>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</si>
  <si>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</si>
  <si>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</si>
  <si>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</si>
  <si>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</si>
  <si>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</si>
  <si>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</si>
  <si>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</si>
  <si>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</si>
  <si>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</si>
  <si>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</si>
  <si>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</si>
  <si>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</si>
  <si>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</si>
  <si>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</si>
  <si>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</si>
  <si>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</si>
  <si>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</si>
  <si>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</si>
  <si>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</si>
  <si>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</si>
  <si>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</si>
  <si>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</si>
  <si>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</si>
  <si>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</si>
  <si>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</si>
  <si>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</si>
  <si>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</si>
  <si>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</si>
  <si>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</si>
  <si>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</si>
  <si>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</si>
  <si>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</si>
  <si>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</si>
  <si>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</si>
  <si>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</si>
  <si>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</si>
  <si>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</si>
  <si>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</si>
  <si>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</si>
  <si>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</si>
  <si>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</si>
  <si>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</si>
  <si>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</si>
  <si>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</si>
  <si>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</si>
  <si>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</si>
  <si>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</si>
  <si>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</si>
  <si>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</si>
  <si>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</si>
  <si>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</si>
  <si>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</si>
  <si>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</si>
  <si>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</si>
  <si>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</si>
  <si>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</si>
  <si>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</si>
  <si>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</si>
  <si>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</si>
  <si>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</si>
  <si>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</si>
  <si>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</si>
  <si>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</si>
  <si>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</si>
  <si>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</si>
  <si>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</si>
  <si>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</si>
  <si>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</si>
  <si>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</si>
  <si>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</si>
  <si>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</si>
  <si>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</si>
  <si>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</si>
  <si>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</si>
  <si>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</si>
  <si>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</si>
  <si>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</si>
  <si>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</si>
  <si>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</si>
  <si>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</si>
  <si>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</si>
  <si>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</si>
  <si>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</si>
  <si>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</si>
  <si>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</si>
  <si>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</si>
  <si>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</si>
  <si>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</si>
  <si>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</si>
  <si>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</si>
  <si>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</si>
  <si>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</si>
  <si>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</si>
  <si>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</si>
  <si>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</si>
  <si>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</si>
  <si>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</si>
  <si>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</si>
  <si>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</si>
  <si>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</si>
  <si>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</si>
  <si>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</si>
  <si>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</si>
  <si>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</si>
  <si>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</si>
  <si>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</si>
  <si>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</si>
  <si>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</si>
  <si>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</si>
  <si>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</si>
  <si>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</si>
  <si>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</si>
  <si>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</si>
  <si>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</si>
  <si>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</si>
  <si>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</si>
  <si>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</si>
  <si>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</si>
  <si>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</si>
  <si>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</si>
  <si>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</si>
  <si>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</si>
  <si>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</si>
  <si>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</si>
  <si>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</si>
  <si>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</si>
  <si>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</si>
  <si>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</si>
  <si>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</si>
  <si>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</si>
  <si>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</si>
  <si>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</si>
  <si>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</si>
  <si>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</si>
  <si>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</si>
  <si>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</si>
  <si>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</si>
  <si>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</si>
  <si>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</si>
  <si>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</si>
  <si>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</si>
  <si>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</si>
  <si>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</si>
  <si>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</si>
  <si>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</si>
  <si>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</si>
  <si>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</si>
  <si>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</si>
  <si>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</si>
  <si>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</si>
  <si>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</si>
  <si>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</si>
  <si>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</si>
  <si>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</si>
  <si>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</si>
  <si>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</si>
  <si>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</si>
  <si>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</si>
  <si>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</si>
  <si>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</si>
  <si>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</si>
  <si>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</si>
  <si>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</si>
  <si>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</si>
  <si>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</si>
  <si>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</si>
  <si>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</si>
  <si>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</si>
  <si>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</si>
  <si>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</si>
  <si>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</si>
  <si>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</si>
  <si>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</si>
  <si>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</si>
  <si>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</si>
  <si>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</si>
  <si>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</si>
  <si>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</si>
  <si>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</si>
  <si>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</si>
  <si>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</si>
  <si>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</si>
  <si>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</si>
  <si>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</si>
  <si>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</si>
  <si>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</si>
  <si>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</si>
  <si>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</si>
  <si>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</si>
  <si>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</si>
  <si>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</si>
  <si>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</si>
  <si>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</si>
  <si>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</si>
  <si>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</si>
  <si>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</si>
  <si>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</si>
  <si>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</si>
  <si>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</si>
  <si>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</si>
  <si>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</si>
  <si>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</si>
  <si>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</si>
  <si>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</si>
  <si>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</si>
  <si>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</si>
  <si>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</si>
  <si>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</si>
  <si>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</si>
  <si>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</si>
  <si>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</si>
  <si>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</si>
  <si>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</si>
  <si>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</si>
  <si>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</si>
  <si>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</si>
  <si>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</si>
  <si>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</si>
  <si>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</si>
  <si>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</si>
  <si>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</si>
  <si>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</si>
  <si>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</si>
  <si>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</si>
  <si>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</si>
  <si>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</si>
  <si>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</si>
  <si>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</si>
  <si>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</si>
  <si>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</si>
  <si>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</si>
  <si>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</si>
  <si>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</si>
  <si>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</si>
  <si>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</si>
  <si>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</si>
  <si>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</si>
  <si>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</si>
  <si>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</si>
  <si>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</si>
  <si>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</si>
  <si>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</si>
  <si>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</si>
  <si>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</si>
  <si>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</si>
  <si>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</si>
  <si>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</si>
  <si>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</si>
  <si>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</si>
  <si>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</si>
  <si>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</si>
  <si>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</si>
  <si>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</si>
  <si>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</si>
  <si>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</si>
  <si>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</si>
  <si>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</si>
  <si>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</si>
  <si>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</si>
  <si>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</si>
  <si>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</si>
  <si>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</si>
  <si>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</si>
  <si>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</si>
  <si>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</si>
  <si>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</si>
  <si>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</si>
  <si>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</si>
  <si>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</si>
  <si>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</si>
  <si>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</si>
  <si>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</si>
  <si>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</si>
  <si>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</si>
  <si>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</si>
  <si>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</si>
  <si>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</si>
  <si>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</si>
  <si>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</si>
  <si>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</si>
  <si>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</si>
  <si>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</si>
  <si>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</si>
  <si>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</si>
  <si>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</si>
  <si>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</si>
  <si>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</si>
  <si>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</si>
  <si>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</si>
  <si>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</si>
  <si>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</si>
  <si>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</si>
  <si>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</si>
  <si>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</si>
  <si>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</si>
  <si>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</si>
  <si>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</si>
  <si>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</si>
  <si>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</si>
  <si>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</si>
  <si>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</si>
  <si>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</si>
  <si>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</si>
  <si>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</si>
  <si>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</si>
  <si>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</si>
  <si>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</si>
  <si>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</si>
  <si>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</si>
  <si>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</si>
  <si>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</si>
  <si>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</si>
  <si>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</si>
  <si>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</si>
  <si>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</si>
  <si>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</si>
  <si>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</si>
  <si>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</si>
  <si>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</si>
  <si>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</si>
  <si>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</si>
  <si>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</si>
  <si>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</si>
  <si>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</si>
  <si>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</si>
  <si>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</si>
  <si>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</si>
  <si>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</si>
  <si>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</si>
  <si>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</si>
  <si>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</si>
  <si>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</si>
  <si>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</si>
  <si>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</si>
  <si>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</si>
  <si>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</si>
  <si>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</si>
  <si>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</si>
  <si>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</si>
  <si>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</si>
  <si>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</si>
  <si>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</si>
  <si>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</si>
  <si>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</si>
  <si>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</si>
  <si>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</si>
  <si>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</si>
  <si>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</si>
  <si>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</si>
  <si>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</si>
  <si>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</si>
  <si>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</si>
  <si>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</si>
  <si>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</si>
  <si>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</si>
  <si>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</si>
  <si>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</si>
  <si>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</si>
  <si>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</si>
  <si>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</si>
  <si>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</si>
  <si>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</si>
  <si>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</si>
  <si>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</si>
  <si>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</si>
  <si>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</si>
  <si>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</si>
  <si>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</si>
  <si>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</si>
  <si>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</si>
  <si>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</si>
  <si>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</si>
  <si>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</si>
  <si>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</si>
  <si>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</si>
  <si>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</si>
  <si>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</si>
  <si>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</si>
  <si>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</si>
  <si>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</si>
  <si>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</si>
  <si>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</si>
  <si>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</si>
  <si>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</si>
  <si>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</si>
  <si>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</si>
  <si>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</si>
  <si>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</si>
  <si>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</si>
  <si>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</si>
  <si>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</si>
  <si>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</si>
  <si>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</si>
  <si>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</si>
  <si>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</si>
  <si>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</si>
  <si>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</si>
  <si>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</si>
  <si>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</si>
  <si>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</si>
  <si>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</si>
  <si>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</si>
  <si>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</si>
  <si>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</si>
  <si>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</si>
  <si>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</si>
  <si>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</si>
  <si>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</si>
  <si>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</si>
  <si>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</si>
  <si>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</si>
  <si>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</si>
  <si>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</si>
  <si>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</si>
  <si>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</si>
  <si>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</si>
  <si>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</si>
  <si>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</si>
  <si>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</si>
  <si>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</si>
  <si>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</si>
  <si>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</si>
  <si>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</si>
  <si>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</si>
  <si>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</si>
  <si>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</si>
  <si>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</si>
  <si>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</si>
  <si>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</si>
  <si>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</si>
  <si>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</si>
  <si>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</si>
  <si>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</si>
  <si>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</si>
  <si>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</si>
  <si>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</si>
  <si>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</si>
  <si>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</si>
  <si>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</si>
  <si>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</si>
  <si>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</si>
  <si>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</si>
  <si>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</si>
  <si>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</si>
  <si>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</si>
  <si>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</si>
  <si>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</si>
  <si>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</si>
  <si>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</si>
  <si>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</si>
  <si>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</si>
  <si>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</si>
  <si>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</si>
  <si>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</si>
  <si>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</si>
  <si>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</si>
  <si>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</si>
  <si>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</si>
  <si>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</si>
  <si>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</si>
  <si>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</si>
  <si>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</si>
  <si>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</si>
  <si>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</si>
  <si>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</si>
  <si>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</si>
  <si>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</si>
  <si>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</si>
  <si>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</si>
  <si>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</si>
  <si>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</si>
  <si>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</si>
  <si>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</si>
  <si>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</si>
  <si>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</si>
  <si>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</si>
  <si>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</si>
  <si>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</si>
  <si>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</si>
  <si>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</si>
  <si>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</si>
  <si>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</si>
  <si>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</si>
  <si>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</si>
  <si>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</si>
  <si>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</si>
  <si>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</si>
  <si>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</si>
  <si>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</si>
  <si>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</si>
  <si>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</si>
  <si>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</si>
  <si>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</si>
  <si>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</si>
  <si>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</si>
  <si>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</si>
  <si>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</si>
  <si>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</si>
  <si>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</si>
  <si>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</si>
  <si>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</si>
  <si>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</si>
  <si>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</si>
  <si>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</si>
  <si>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</si>
  <si>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</si>
  <si>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</si>
  <si>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</si>
  <si>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</si>
  <si>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</si>
  <si>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</si>
  <si>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</si>
  <si>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</si>
  <si>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</si>
  <si>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</si>
  <si>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</si>
  <si>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</si>
  <si>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</si>
  <si>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</si>
  <si>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</si>
  <si>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</si>
  <si>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</si>
  <si>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</si>
  <si>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</si>
  <si>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</si>
  <si>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</si>
  <si>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</si>
  <si>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</si>
  <si>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</si>
  <si>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</si>
  <si>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</si>
  <si>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</si>
  <si>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</si>
  <si>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</si>
  <si>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</si>
  <si>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</si>
  <si>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</si>
  <si>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</si>
  <si>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</si>
  <si>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</si>
  <si>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</si>
  <si>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</si>
  <si>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</si>
  <si>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</si>
  <si>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</si>
  <si>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</si>
  <si>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</si>
  <si>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</si>
  <si>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</si>
  <si>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</si>
  <si>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</si>
  <si>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</si>
  <si>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</si>
  <si>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</si>
  <si>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</si>
  <si>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</si>
  <si>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</si>
  <si>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</si>
  <si>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</si>
  <si>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</si>
  <si>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</si>
  <si>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</si>
  <si>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</si>
  <si>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</si>
  <si>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</si>
  <si>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</si>
  <si>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</si>
  <si>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</si>
  <si>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</si>
  <si>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</si>
  <si>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</si>
  <si>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</si>
  <si>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</si>
  <si>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</si>
  <si>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</si>
  <si>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</si>
  <si>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</si>
  <si>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</si>
  <si>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</si>
  <si>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</si>
  <si>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</si>
  <si>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</si>
  <si>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</si>
  <si>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</si>
  <si>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</si>
  <si>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</si>
  <si>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</si>
  <si>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</si>
  <si>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</si>
  <si>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</si>
  <si>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</si>
  <si>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</si>
  <si>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</si>
  <si>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</si>
  <si>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</si>
  <si>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</si>
  <si>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</si>
  <si>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</si>
  <si>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</si>
  <si>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</si>
  <si>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</si>
  <si>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</si>
  <si>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</si>
  <si>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</si>
  <si>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</si>
  <si>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</si>
  <si>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</si>
  <si>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</si>
  <si>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</si>
  <si>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</si>
  <si>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</si>
  <si>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</si>
  <si>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</si>
  <si>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</si>
  <si>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</si>
  <si>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</si>
  <si>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</si>
  <si>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</si>
  <si>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</si>
  <si>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</si>
  <si>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</si>
  <si>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</si>
  <si>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</si>
  <si>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</si>
  <si>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</si>
  <si>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</si>
  <si>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</si>
  <si>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</si>
  <si>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</si>
  <si>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</si>
  <si>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</si>
  <si>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</si>
  <si>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</si>
  <si>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</si>
  <si>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</si>
  <si>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</si>
  <si>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</si>
  <si>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</si>
  <si>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</si>
  <si>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</si>
  <si>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</si>
  <si>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</si>
  <si>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</si>
  <si>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</si>
  <si>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</si>
  <si>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</si>
  <si>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</si>
  <si>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</si>
  <si>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</si>
  <si>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</si>
  <si>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</si>
  <si>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</si>
  <si>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</si>
  <si>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</si>
  <si>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</si>
  <si>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</si>
  <si>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</si>
  <si>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</si>
  <si>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</si>
  <si>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</si>
  <si>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</si>
  <si>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</si>
  <si>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</si>
  <si>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</si>
  <si>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</si>
  <si>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</si>
  <si>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</si>
  <si>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</si>
  <si>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</si>
  <si>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</si>
  <si>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</si>
  <si>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</si>
  <si>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</si>
  <si>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</si>
  <si>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</si>
  <si>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</si>
  <si>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</si>
  <si>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</si>
  <si>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</si>
  <si>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</si>
  <si>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</si>
  <si>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</si>
  <si>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</si>
  <si>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</si>
  <si>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</si>
  <si>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</si>
  <si>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</si>
  <si>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</si>
  <si>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</si>
  <si>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</si>
  <si>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</si>
  <si>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</si>
  <si>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</si>
  <si>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</si>
  <si>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</si>
  <si>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</si>
  <si>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</si>
  <si>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</si>
  <si>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</si>
  <si>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</si>
  <si>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</si>
  <si>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</si>
  <si>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</si>
  <si>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</si>
  <si>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</si>
  <si>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</si>
  <si>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</si>
  <si>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</si>
  <si>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</si>
  <si>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</si>
  <si>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</si>
  <si>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</si>
  <si>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</si>
  <si>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</si>
  <si>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</si>
  <si>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</si>
  <si>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</si>
  <si>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</si>
  <si>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</si>
  <si>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</si>
  <si>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</si>
  <si>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</si>
  <si>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</si>
  <si>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</si>
  <si>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</si>
  <si>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</si>
  <si>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</si>
  <si>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</si>
  <si>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</si>
  <si>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</si>
  <si>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</si>
  <si>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</si>
  <si>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</si>
  <si>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</si>
  <si>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</si>
  <si>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</si>
  <si>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</si>
  <si>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</si>
  <si>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</si>
  <si>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</si>
  <si>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</si>
  <si>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</si>
  <si>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</si>
  <si>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</si>
  <si>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</si>
  <si>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</si>
  <si>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</si>
  <si>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</si>
  <si>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</si>
  <si>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</si>
  <si>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</si>
  <si>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</si>
  <si>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</si>
  <si>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</si>
  <si>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</si>
  <si>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</si>
  <si>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</si>
  <si>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</si>
  <si>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</si>
  <si>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</si>
  <si>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</si>
  <si>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</si>
  <si>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</si>
  <si>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</si>
  <si>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</si>
  <si>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</si>
  <si>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</si>
  <si>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</si>
  <si>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</si>
  <si>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</si>
  <si>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</si>
  <si>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</si>
  <si>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</si>
  <si>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</si>
  <si>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</si>
  <si>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</si>
  <si>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</si>
  <si>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</si>
  <si>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</si>
  <si>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</si>
  <si>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</si>
  <si>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</si>
  <si>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</si>
  <si>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</si>
  <si>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</si>
  <si>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</si>
  <si>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</si>
  <si>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</si>
  <si>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</si>
  <si>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</si>
  <si>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</si>
  <si>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</si>
  <si>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</si>
  <si>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</si>
  <si>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</si>
  <si>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</si>
  <si>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</si>
  <si>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</si>
  <si>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</si>
  <si>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</si>
  <si>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</si>
  <si>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</si>
  <si>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</si>
  <si>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</si>
  <si>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</si>
  <si>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</si>
  <si>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</si>
  <si>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</si>
  <si>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</si>
  <si>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</si>
  <si>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</si>
  <si>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</si>
  <si>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</si>
  <si>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</si>
  <si>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</si>
  <si>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</si>
  <si>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</si>
  <si>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</si>
  <si>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</si>
  <si>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</si>
  <si>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</si>
  <si>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</si>
  <si>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</si>
  <si>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</si>
  <si>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</si>
  <si>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</si>
  <si>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</si>
  <si>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</si>
  <si>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</si>
  <si>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</si>
  <si>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</si>
  <si>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</si>
  <si>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</si>
  <si>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</si>
  <si>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</si>
  <si>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</si>
  <si>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</si>
  <si>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</si>
  <si>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</si>
  <si>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</si>
  <si>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</si>
  <si>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</si>
  <si>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</si>
  <si>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</si>
  <si>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</si>
  <si>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</si>
  <si>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</si>
  <si>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</si>
  <si>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</si>
  <si>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</si>
  <si>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</si>
  <si>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</si>
  <si>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</si>
  <si>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</si>
  <si>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</si>
  <si>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</si>
  <si>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</si>
  <si>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</si>
  <si>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</si>
  <si>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</si>
  <si>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</si>
  <si>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</si>
  <si>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</si>
  <si>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</si>
  <si>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</si>
  <si>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</si>
  <si>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</si>
  <si>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</si>
  <si>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</si>
  <si>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</si>
  <si>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</si>
  <si>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</si>
  <si>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</si>
  <si>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</si>
  <si>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</si>
  <si>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</si>
  <si>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</si>
  <si>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</si>
  <si>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</si>
  <si>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</si>
  <si>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</si>
  <si>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</si>
  <si>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</si>
  <si>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</si>
  <si>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</si>
  <si>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</si>
  <si>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</si>
  <si>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</si>
  <si>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</si>
  <si>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</si>
  <si>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</si>
  <si>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</si>
  <si>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</si>
  <si>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</si>
  <si>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</si>
  <si>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</si>
  <si>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</si>
  <si>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</si>
  <si>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</si>
  <si>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</si>
  <si>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</si>
  <si>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</si>
  <si>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</si>
  <si>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</si>
  <si>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</si>
  <si>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</si>
  <si>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</si>
  <si>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</si>
  <si>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</si>
  <si>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</si>
  <si>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</si>
  <si>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</si>
  <si>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</si>
  <si>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</si>
  <si>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</si>
  <si>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</si>
  <si>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</si>
  <si>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</si>
  <si>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</si>
  <si>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</si>
  <si>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</si>
  <si>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</si>
  <si>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</si>
  <si>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</si>
  <si>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</si>
  <si>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</si>
  <si>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</si>
  <si>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</si>
  <si>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</si>
  <si>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</si>
  <si>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</si>
  <si>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</si>
  <si>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</si>
  <si>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</si>
  <si>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</si>
  <si>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</si>
  <si>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</si>
  <si>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</si>
  <si>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</si>
  <si>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</si>
  <si>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</si>
  <si>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</si>
  <si>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</si>
  <si>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</si>
  <si>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</si>
  <si>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</si>
  <si>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</si>
  <si>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</si>
  <si>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</si>
  <si>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</si>
  <si>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</si>
  <si>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</si>
  <si>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</si>
  <si>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</si>
  <si>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</si>
  <si>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</si>
  <si>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</si>
  <si>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</si>
  <si>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</si>
  <si>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</si>
  <si>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</si>
  <si>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</si>
  <si>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</si>
  <si>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</si>
  <si>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</si>
  <si>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</si>
  <si>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</si>
  <si>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</si>
  <si>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</si>
  <si>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</si>
  <si>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</si>
  <si>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</si>
  <si>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</si>
  <si>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</si>
  <si>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</si>
  <si>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</si>
  <si>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</si>
  <si>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</si>
  <si>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</si>
  <si>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</si>
  <si>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</si>
  <si>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</si>
  <si>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</si>
  <si>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</si>
  <si>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</si>
  <si>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</si>
  <si>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</si>
  <si>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</si>
  <si>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</si>
  <si>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</si>
  <si>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</si>
  <si>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</si>
  <si>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</si>
  <si>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</si>
  <si>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</si>
  <si>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</si>
  <si>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</si>
  <si>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</si>
  <si>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</si>
  <si>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</si>
  <si>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</si>
  <si>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</si>
  <si>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</si>
  <si>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</si>
  <si>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</si>
  <si>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</si>
  <si>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</si>
  <si>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</si>
  <si>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</si>
  <si>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</si>
  <si>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</si>
  <si>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</si>
  <si>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</si>
  <si>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</si>
  <si>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</si>
  <si>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</si>
  <si>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</si>
  <si>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</si>
  <si>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</si>
  <si>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</si>
  <si>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</si>
  <si>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</si>
  <si>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</si>
  <si>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</si>
  <si>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</si>
  <si>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</si>
  <si>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</si>
  <si>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</si>
  <si>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</si>
  <si>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</si>
  <si>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</si>
  <si>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</si>
  <si>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</si>
  <si>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</si>
  <si>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</si>
  <si>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</si>
  <si>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</si>
  <si>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</si>
  <si>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</si>
  <si>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</si>
  <si>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</si>
  <si>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</si>
  <si>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</si>
  <si>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</si>
  <si>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</si>
  <si>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</si>
  <si>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</si>
  <si>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</si>
  <si>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</si>
  <si>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</si>
  <si>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</si>
  <si>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</si>
  <si>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</si>
  <si>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</si>
  <si>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</si>
  <si>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</si>
  <si>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</si>
  <si>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</si>
  <si>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</si>
  <si>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</si>
  <si>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</si>
  <si>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</si>
  <si>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</si>
  <si>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</si>
  <si>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</si>
  <si>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</si>
  <si>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</si>
  <si>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</si>
  <si>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</si>
  <si>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</si>
  <si>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</si>
  <si>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</si>
  <si>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</si>
  <si>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</si>
  <si>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</si>
  <si>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</si>
  <si>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</si>
  <si>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</si>
  <si>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</si>
  <si>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</si>
  <si>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</si>
  <si>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</si>
  <si>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</si>
  <si>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</si>
  <si>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</si>
  <si>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</si>
  <si>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</si>
  <si>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</si>
  <si>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</si>
  <si>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</si>
  <si>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</si>
  <si>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</si>
  <si>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</si>
  <si>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</si>
  <si>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</si>
  <si>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</si>
  <si>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</si>
  <si>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</si>
  <si>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</si>
  <si>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</si>
  <si>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</si>
  <si>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</si>
  <si>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</si>
  <si>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</si>
  <si>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</si>
  <si>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</si>
  <si>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</si>
  <si>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</si>
  <si>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</si>
  <si>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</si>
  <si>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</si>
  <si>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</si>
  <si>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</si>
  <si>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</si>
  <si>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</si>
  <si>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</si>
  <si>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</si>
  <si>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</si>
  <si>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</si>
  <si>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</si>
  <si>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</si>
  <si>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</si>
  <si>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</si>
  <si>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</si>
  <si>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</si>
  <si>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</si>
  <si>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</si>
  <si>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</si>
  <si>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</si>
  <si>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</si>
  <si>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</si>
  <si>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</si>
  <si>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</si>
  <si>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</si>
  <si>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</si>
  <si>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</si>
  <si>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</si>
  <si>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</si>
  <si>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</si>
  <si>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</si>
  <si>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</si>
  <si>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</si>
  <si>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</si>
  <si>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</si>
  <si>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</si>
  <si>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</si>
  <si>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</si>
  <si>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</si>
  <si>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</si>
  <si>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</si>
  <si>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</si>
  <si>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</si>
  <si>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</si>
  <si>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</si>
  <si>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</si>
  <si>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</si>
  <si>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</si>
  <si>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</si>
  <si>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</si>
  <si>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</si>
  <si>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</si>
  <si>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</si>
  <si>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</si>
  <si>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</si>
  <si>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</si>
  <si>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</si>
  <si>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</si>
  <si>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</si>
  <si>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</si>
  <si>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</si>
  <si>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</si>
  <si>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</si>
  <si>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</si>
  <si>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</si>
  <si>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</si>
  <si>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</si>
  <si>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</si>
  <si>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</si>
  <si>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</si>
  <si>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</si>
  <si>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</si>
  <si>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</si>
  <si>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</si>
  <si>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</si>
  <si>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</si>
  <si>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</si>
  <si>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</si>
  <si>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</si>
  <si>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</si>
  <si>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</si>
  <si>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</si>
  <si>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</si>
  <si>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</si>
  <si>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</si>
  <si>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</si>
  <si>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</si>
  <si>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</si>
  <si>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</si>
  <si>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</si>
  <si>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</si>
  <si>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</si>
  <si>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</si>
  <si>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</si>
  <si>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</si>
  <si>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</si>
  <si>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</si>
  <si>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</si>
  <si>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</si>
  <si>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</si>
  <si>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</si>
  <si>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</si>
  <si>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</si>
  <si>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</si>
  <si>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</si>
  <si>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</si>
  <si>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</si>
  <si>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</si>
  <si>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</si>
  <si>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</si>
  <si>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</si>
  <si>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</si>
  <si>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</si>
  <si>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</si>
  <si>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</si>
  <si>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</si>
  <si>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</si>
  <si>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</si>
  <si>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</si>
  <si>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</si>
  <si>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</si>
  <si>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</si>
  <si>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</si>
  <si>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</si>
  <si>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</si>
  <si>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</si>
  <si>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</si>
  <si>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</si>
  <si>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</si>
  <si>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</si>
  <si>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</si>
  <si>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</si>
  <si>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</si>
  <si>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</si>
  <si>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</si>
  <si>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</si>
  <si>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</si>
  <si>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</si>
  <si>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</si>
  <si>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</si>
  <si>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</si>
  <si>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</si>
  <si>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</si>
  <si>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</si>
  <si>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</si>
  <si>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</si>
  <si>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</si>
  <si>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</si>
  <si>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</si>
  <si>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</si>
  <si>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</si>
  <si>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</si>
  <si>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</si>
  <si>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</si>
  <si>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</si>
  <si>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</si>
  <si>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</si>
  <si>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</si>
  <si>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</si>
  <si>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</si>
  <si>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</si>
  <si>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</si>
  <si>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</si>
  <si>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</si>
  <si>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</si>
  <si>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</si>
  <si>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</si>
  <si>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</si>
  <si>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</si>
  <si>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</si>
  <si>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</si>
  <si>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</si>
  <si>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</si>
  <si>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</si>
  <si>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</si>
  <si>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</si>
  <si>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</si>
  <si>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</si>
  <si>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</si>
  <si>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</si>
  <si>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</si>
  <si>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</si>
  <si>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</si>
  <si>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</si>
  <si>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</si>
  <si>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</si>
  <si>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</si>
  <si>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</si>
  <si>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</si>
  <si>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</si>
  <si>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</si>
  <si>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</si>
  <si>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</si>
  <si>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</si>
  <si>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</si>
  <si>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</si>
  <si>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</si>
  <si>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</si>
  <si>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</si>
  <si>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</si>
  <si>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</si>
  <si>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</si>
  <si>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</si>
  <si>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</si>
  <si>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</si>
  <si>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</si>
  <si>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</si>
  <si>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</si>
  <si>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</si>
  <si>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</si>
  <si>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</si>
  <si>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</si>
  <si>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</si>
  <si>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</si>
  <si>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</si>
  <si>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</si>
  <si>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</si>
  <si>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</si>
  <si>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</si>
  <si>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</si>
  <si>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</si>
  <si>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</si>
  <si>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</si>
  <si>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</si>
  <si>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</si>
  <si>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</si>
  <si>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</si>
  <si>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</si>
  <si>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</si>
  <si>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</si>
  <si>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</si>
  <si>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</si>
  <si>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</si>
  <si>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</si>
  <si>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</si>
  <si>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</si>
  <si>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</si>
  <si>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</si>
  <si>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</si>
  <si>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</si>
  <si>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</si>
  <si>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</si>
  <si>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</si>
  <si>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</si>
  <si>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</si>
  <si>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</si>
  <si>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</si>
  <si>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</si>
  <si>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</si>
  <si>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</si>
  <si>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</si>
  <si>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</si>
  <si>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</si>
  <si>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</si>
  <si>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</si>
  <si>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</si>
  <si>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</si>
  <si>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</si>
  <si>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</si>
  <si>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</si>
  <si>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</si>
  <si>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</si>
  <si>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</si>
  <si>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</si>
  <si>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</si>
  <si>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</si>
  <si>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</si>
  <si>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</si>
  <si>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</si>
  <si>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</si>
  <si>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</si>
  <si>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</si>
  <si>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</si>
  <si>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</si>
  <si>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</si>
  <si>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</si>
  <si>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</si>
  <si>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</si>
  <si>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</si>
  <si>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</si>
  <si>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</si>
  <si>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</si>
  <si>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</si>
  <si>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</si>
  <si>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</si>
  <si>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</si>
  <si>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</si>
  <si>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</si>
  <si>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</si>
  <si>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</si>
  <si>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</si>
  <si>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</si>
  <si>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</si>
  <si>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</si>
  <si>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</si>
  <si>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</si>
  <si>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</si>
  <si>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</si>
  <si>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</si>
  <si>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</si>
  <si>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</si>
  <si>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</si>
  <si>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</si>
  <si>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</si>
  <si>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</si>
  <si>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</si>
  <si>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</si>
  <si>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</si>
  <si>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</si>
  <si>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</si>
  <si>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</si>
  <si>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</si>
  <si>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</si>
  <si>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</si>
  <si>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</si>
  <si>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</si>
  <si>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</si>
  <si>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</si>
  <si>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</si>
  <si>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</si>
  <si>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</si>
  <si>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</si>
  <si>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</si>
  <si>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</si>
  <si>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</si>
  <si>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</si>
  <si>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</si>
  <si>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</si>
  <si>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</si>
  <si>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</si>
  <si>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</si>
  <si>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</si>
  <si>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</si>
  <si>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</si>
  <si>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</si>
  <si>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</si>
  <si>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</si>
  <si>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</si>
  <si>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</si>
  <si>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</si>
  <si>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</si>
  <si>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</si>
  <si>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</si>
  <si>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</si>
  <si>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</si>
  <si>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</si>
  <si>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</si>
  <si>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</si>
  <si>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</si>
  <si>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</si>
  <si>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</si>
  <si>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</si>
  <si>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</si>
  <si>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</si>
  <si>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</si>
  <si>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</si>
  <si>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</si>
  <si>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</si>
  <si>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</si>
  <si>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</si>
  <si>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</si>
  <si>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</si>
  <si>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</si>
  <si>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</si>
  <si>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</si>
  <si>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</si>
  <si>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</si>
  <si>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</si>
  <si>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</si>
  <si>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</si>
  <si>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</si>
  <si>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</si>
  <si>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</si>
  <si>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</si>
  <si>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</si>
  <si>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</si>
  <si>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</si>
  <si>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</si>
  <si>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</si>
  <si>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</si>
  <si>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</si>
  <si>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</si>
  <si>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</si>
  <si>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</si>
  <si>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</si>
  <si>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</si>
  <si>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</si>
  <si>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</si>
  <si>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</si>
  <si>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</si>
  <si>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</si>
  <si>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</si>
  <si>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</si>
  <si>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</si>
  <si>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</si>
  <si>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</si>
  <si>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</si>
  <si>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</si>
  <si>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</si>
  <si>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</si>
  <si>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</si>
  <si>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</si>
  <si>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</si>
  <si>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</si>
  <si>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</si>
  <si>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</si>
  <si>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</si>
  <si>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</si>
  <si>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</si>
  <si>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</si>
  <si>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</si>
  <si>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</si>
  <si>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</si>
  <si>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</si>
  <si>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</si>
  <si>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</si>
  <si>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</si>
  <si>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</si>
  <si>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</si>
  <si>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</si>
  <si>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</si>
  <si>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</si>
  <si>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</si>
  <si>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</si>
  <si>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</si>
  <si>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</si>
  <si>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</si>
  <si>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</si>
  <si>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</si>
  <si>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</si>
  <si>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</si>
  <si>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</si>
  <si>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</si>
  <si>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</si>
  <si>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</si>
  <si>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</si>
  <si>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</si>
  <si>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</si>
  <si>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</si>
  <si>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</si>
  <si>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</si>
  <si>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</si>
  <si>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</si>
  <si>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</si>
  <si>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</si>
  <si>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</si>
  <si>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</si>
  <si>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</si>
  <si>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</si>
  <si>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</si>
  <si>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</si>
  <si>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</si>
  <si>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</si>
  <si>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</si>
  <si>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</si>
  <si>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</si>
  <si>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</si>
  <si>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</si>
  <si>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</si>
  <si>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</si>
  <si>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</si>
  <si>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</si>
  <si>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</si>
  <si>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</si>
  <si>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</si>
  <si>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</si>
  <si>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</si>
  <si>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</si>
  <si>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</si>
  <si>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</si>
  <si>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</si>
  <si>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</si>
  <si>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</si>
  <si>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</si>
  <si>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</si>
  <si>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</si>
  <si>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</si>
  <si>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</si>
  <si>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</si>
  <si>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</si>
  <si>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</si>
  <si>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</si>
  <si>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</si>
  <si>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</si>
  <si>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</si>
  <si>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</si>
  <si>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</si>
  <si>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</si>
  <si>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</si>
  <si>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</si>
  <si>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</si>
  <si>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</si>
  <si>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</si>
  <si>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</si>
  <si>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</si>
  <si>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</si>
  <si>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</si>
  <si>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</si>
  <si>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</si>
  <si>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</si>
  <si>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</si>
  <si>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</si>
  <si>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</si>
  <si>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</si>
  <si>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</si>
  <si>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</si>
  <si>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</si>
  <si>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</si>
  <si>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</si>
  <si>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</si>
  <si>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</si>
  <si>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</si>
  <si>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</si>
  <si>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</si>
  <si>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</si>
  <si>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</si>
  <si>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</si>
  <si>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</si>
  <si>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</si>
  <si>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</si>
  <si>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</si>
  <si>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</si>
  <si>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</si>
  <si>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</si>
  <si>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</si>
  <si>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</si>
  <si>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</si>
  <si>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</si>
  <si>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</si>
  <si>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</si>
  <si>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</si>
  <si>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</si>
  <si>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</si>
  <si>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</si>
  <si>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</si>
  <si>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</si>
  <si>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</si>
  <si>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</si>
  <si>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</si>
  <si>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</si>
  <si>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</si>
  <si>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</si>
  <si>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</si>
  <si>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</si>
  <si>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</si>
  <si>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</si>
  <si>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</si>
  <si>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</si>
  <si>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</si>
  <si>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</si>
  <si>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</si>
  <si>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</si>
  <si>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</si>
  <si>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</si>
  <si>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</si>
  <si>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</si>
  <si>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</si>
  <si>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</si>
  <si>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</si>
  <si>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</si>
  <si>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</si>
  <si>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</si>
  <si>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</si>
  <si>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</si>
  <si>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</si>
  <si>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</si>
  <si>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</si>
  <si>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</si>
  <si>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</si>
  <si>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</si>
  <si>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</si>
  <si>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</si>
  <si>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</si>
  <si>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</si>
  <si>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</si>
  <si>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</si>
  <si>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</si>
  <si>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</si>
  <si>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</si>
  <si>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</si>
  <si>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</si>
  <si>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</si>
  <si>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</si>
  <si>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</si>
  <si>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</si>
  <si>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</si>
  <si>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</si>
  <si>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</si>
  <si>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</si>
  <si>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</si>
  <si>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</si>
  <si>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</si>
  <si>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</si>
  <si>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</si>
  <si>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</si>
  <si>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</si>
  <si>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</si>
  <si>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</si>
  <si>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</si>
  <si>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</si>
  <si>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</si>
  <si>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</si>
  <si>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</si>
  <si>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</si>
  <si>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</si>
  <si>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</si>
  <si>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</si>
  <si>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</si>
  <si>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</si>
  <si>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</si>
  <si>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</si>
  <si>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</si>
  <si>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</si>
  <si>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</si>
  <si>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</si>
  <si>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</si>
  <si>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</si>
  <si>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</si>
  <si>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</si>
  <si>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</si>
  <si>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</si>
  <si>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</si>
  <si>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</si>
  <si>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</si>
  <si>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</si>
  <si>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</si>
  <si>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</si>
  <si>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</si>
  <si>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</si>
  <si>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</si>
  <si>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</si>
  <si>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</si>
  <si>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</si>
  <si>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</si>
  <si>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</si>
  <si>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</si>
  <si>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</si>
  <si>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</si>
  <si>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</si>
  <si>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</si>
  <si>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</si>
  <si>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</si>
  <si>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</si>
  <si>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</si>
  <si>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</si>
  <si>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</si>
  <si>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</si>
  <si>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</si>
  <si>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</si>
  <si>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</si>
  <si>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</si>
  <si>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</si>
  <si>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</si>
  <si>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</si>
  <si>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</si>
  <si>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</si>
  <si>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</si>
  <si>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</si>
  <si>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</si>
  <si>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</si>
  <si>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</si>
  <si>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</si>
  <si>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</si>
  <si>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</si>
  <si>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</si>
  <si>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</si>
  <si>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</si>
  <si>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</si>
  <si>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</si>
  <si>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</si>
  <si>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</si>
  <si>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</si>
  <si>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</si>
  <si>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</si>
  <si>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</si>
  <si>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</si>
  <si>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</si>
  <si>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</si>
  <si>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</si>
  <si>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</si>
  <si>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</si>
  <si>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</si>
  <si>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</si>
  <si>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</si>
  <si>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</si>
  <si>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</si>
  <si>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</si>
  <si>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</si>
  <si>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</si>
  <si>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</si>
  <si>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</si>
  <si>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</si>
  <si>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</si>
  <si>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</si>
  <si>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</si>
  <si>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</si>
  <si>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</si>
  <si>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</si>
  <si>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</si>
  <si>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</si>
  <si>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</si>
  <si>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</si>
  <si>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</si>
  <si>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</si>
  <si>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</si>
  <si>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</si>
  <si>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</si>
  <si>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</si>
  <si>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</si>
  <si>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</si>
  <si>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</si>
  <si>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</si>
  <si>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</si>
  <si>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</si>
  <si>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</si>
  <si>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</si>
  <si>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</si>
  <si>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</si>
  <si>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</si>
  <si>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</si>
  <si>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</si>
  <si>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</si>
  <si>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</si>
  <si>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</si>
  <si>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</si>
  <si>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</si>
  <si>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</si>
  <si>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</si>
  <si>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</si>
  <si>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</si>
  <si>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</si>
  <si>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</si>
  <si>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</si>
  <si>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</si>
  <si>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</si>
  <si>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</si>
  <si>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</si>
  <si>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</si>
  <si>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</si>
  <si>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</si>
  <si>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</si>
  <si>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</si>
  <si>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</si>
  <si>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</si>
  <si>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</si>
  <si>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</si>
  <si>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</si>
  <si>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</si>
  <si>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</si>
  <si>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</si>
  <si>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</si>
  <si>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</si>
  <si>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</si>
  <si>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</si>
  <si>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</si>
  <si>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</si>
  <si>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</si>
  <si>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</si>
  <si>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</si>
  <si>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</si>
  <si>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</si>
  <si>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</si>
  <si>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</si>
  <si>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</si>
  <si>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</si>
  <si>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</si>
  <si>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</si>
  <si>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</si>
  <si>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</si>
  <si>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</si>
  <si>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</si>
  <si>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</si>
  <si>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</si>
  <si>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</si>
  <si>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</si>
  <si>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</si>
  <si>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</si>
  <si>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</si>
  <si>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</si>
  <si>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</si>
  <si>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</si>
  <si>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</si>
  <si>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</si>
  <si>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</si>
  <si>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</si>
  <si>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</si>
  <si>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</si>
  <si>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</si>
  <si>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</si>
  <si>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</si>
  <si>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</si>
  <si>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</si>
  <si>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</si>
  <si>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</si>
  <si>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</si>
  <si>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</si>
  <si>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</si>
  <si>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</si>
  <si>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</si>
  <si>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</si>
  <si>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</si>
  <si>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</si>
  <si>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</si>
  <si>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</si>
  <si>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</si>
  <si>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</si>
  <si>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</si>
  <si>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</si>
  <si>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</si>
  <si>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</si>
  <si>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</si>
  <si>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</si>
  <si>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</si>
  <si>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</si>
  <si>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</si>
  <si>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</si>
  <si>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</si>
  <si>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</si>
  <si>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</si>
  <si>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</si>
  <si>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</si>
  <si>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</si>
  <si>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</si>
  <si>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</si>
  <si>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</si>
  <si>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</si>
  <si>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</si>
  <si>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</si>
  <si>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</si>
  <si>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</si>
  <si>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</si>
  <si>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</si>
  <si>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</si>
  <si>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</si>
  <si>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</si>
  <si>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</si>
  <si>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</si>
  <si>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</si>
  <si>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</si>
  <si>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</si>
  <si>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</si>
  <si>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</si>
  <si>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</si>
  <si>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</si>
  <si>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</si>
  <si>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</si>
  <si>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</si>
  <si>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</si>
  <si>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</si>
  <si>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</si>
  <si>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</si>
  <si>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</si>
  <si>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</si>
  <si>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</si>
  <si>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</si>
  <si>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</si>
  <si>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</si>
  <si>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</si>
  <si>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</si>
  <si>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</si>
  <si>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</si>
  <si>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</si>
  <si>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</si>
  <si>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</si>
  <si>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</si>
  <si>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</si>
  <si>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</si>
  <si>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</si>
  <si>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</si>
  <si>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</si>
  <si>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</si>
  <si>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</si>
  <si>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</si>
  <si>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</si>
  <si>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</si>
  <si>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</si>
  <si>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</si>
  <si>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</si>
  <si>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</si>
  <si>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</si>
  <si>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</si>
  <si>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</si>
  <si>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</si>
  <si>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</si>
  <si>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</si>
  <si>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</si>
  <si>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</si>
  <si>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</si>
  <si>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</si>
  <si>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</si>
  <si>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</si>
  <si>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</si>
  <si>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</si>
  <si>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</si>
  <si>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</si>
  <si>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</si>
  <si>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</si>
  <si>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</si>
  <si>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</si>
  <si>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</si>
  <si>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</si>
  <si>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</si>
  <si>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</si>
  <si>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</si>
  <si>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</si>
  <si>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</si>
  <si>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</si>
  <si>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</si>
  <si>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</si>
  <si>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</si>
  <si>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</si>
  <si>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</si>
  <si>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</si>
  <si>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</si>
  <si>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</si>
  <si>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</si>
  <si>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</si>
  <si>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</si>
  <si>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</si>
  <si>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</si>
  <si>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</si>
  <si>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</si>
  <si>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</si>
  <si>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</si>
  <si>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</si>
  <si>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</si>
  <si>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</si>
  <si>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</si>
  <si>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</si>
  <si>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</si>
  <si>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</si>
  <si>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</si>
  <si>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</si>
  <si>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</si>
  <si>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</si>
  <si>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</si>
  <si>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</si>
  <si>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</si>
  <si>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</si>
  <si>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</si>
  <si>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</si>
  <si>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</si>
  <si>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</si>
  <si>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</si>
  <si>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</si>
  <si>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</si>
  <si>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</si>
  <si>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</si>
  <si>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</si>
  <si>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</si>
  <si>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</si>
  <si>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</si>
  <si>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</si>
  <si>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</si>
  <si>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</si>
  <si>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</si>
  <si>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</si>
  <si>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</si>
  <si>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</si>
  <si>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</si>
  <si>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</si>
  <si>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</si>
  <si>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</si>
  <si>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</si>
  <si>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</si>
  <si>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</si>
  <si>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</si>
  <si>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</si>
  <si>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</si>
  <si>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</si>
  <si>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</si>
  <si>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</si>
  <si>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</si>
  <si>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</si>
  <si>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</si>
  <si>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</si>
  <si>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</si>
  <si>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</si>
  <si>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</si>
  <si>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</si>
  <si>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</si>
  <si>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</si>
  <si>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</si>
  <si>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</si>
  <si>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</si>
  <si>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</si>
  <si>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</si>
  <si>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</si>
  <si>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</si>
  <si>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</si>
  <si>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</si>
  <si>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</si>
  <si>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</si>
  <si>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</si>
  <si>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</si>
  <si>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</si>
  <si>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</si>
  <si>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</si>
  <si>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</si>
  <si>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</si>
  <si>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</si>
  <si>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</si>
  <si>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</si>
  <si>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</si>
  <si>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</si>
  <si>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</si>
  <si>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</si>
  <si>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</si>
  <si>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</si>
  <si>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</si>
  <si>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</si>
  <si>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</si>
  <si>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</si>
  <si>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</si>
  <si>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</si>
  <si>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</si>
  <si>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</si>
  <si>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</si>
  <si>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</si>
  <si>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</si>
  <si>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</si>
  <si>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</si>
  <si>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</si>
  <si>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</si>
  <si>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</si>
  <si>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</si>
  <si>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</si>
  <si>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</si>
  <si>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</si>
  <si>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</si>
  <si>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</si>
  <si>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</si>
  <si>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</si>
  <si>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</si>
  <si>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</si>
  <si>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</si>
  <si>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</si>
  <si>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</si>
  <si>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</si>
  <si>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</si>
  <si>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</si>
  <si>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</si>
  <si>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</si>
  <si>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</si>
  <si>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</si>
  <si>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</si>
  <si>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</si>
  <si>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</si>
  <si>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</si>
  <si>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</si>
  <si>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</si>
  <si>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</si>
  <si>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</si>
  <si>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</si>
  <si>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</si>
  <si>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</si>
  <si>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</si>
  <si>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</si>
  <si>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</si>
  <si>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</si>
  <si>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</si>
  <si>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</si>
  <si>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</si>
  <si>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</si>
  <si>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</si>
  <si>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</si>
  <si>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</si>
  <si>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</si>
  <si>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</si>
  <si>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</si>
  <si>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</si>
  <si>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</si>
  <si>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</si>
  <si>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</si>
  <si>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</si>
  <si>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</si>
  <si>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</si>
  <si>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</si>
  <si>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</si>
  <si>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</si>
  <si>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</si>
  <si>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</si>
  <si>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</si>
  <si>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</si>
  <si>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</si>
  <si>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</si>
  <si>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</si>
  <si>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</si>
  <si>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</si>
  <si>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</si>
  <si>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</si>
  <si>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</si>
  <si>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</si>
  <si>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</si>
  <si>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</si>
  <si>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</si>
  <si>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</si>
  <si>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</si>
  <si>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</si>
  <si>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</si>
  <si>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</si>
  <si>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</si>
  <si>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</si>
  <si>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</si>
  <si>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</si>
  <si>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</si>
  <si>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</si>
  <si>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</si>
  <si>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</si>
  <si>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</si>
  <si>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</si>
  <si>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</si>
  <si>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</si>
  <si>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</si>
  <si>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</si>
  <si>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</si>
  <si>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</si>
  <si>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</si>
  <si>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</si>
  <si>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</si>
  <si>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</si>
  <si>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</si>
  <si>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</si>
  <si>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</si>
  <si>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</si>
  <si>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</si>
  <si>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</si>
  <si>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</si>
  <si>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</si>
  <si>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</si>
  <si>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</si>
  <si>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</si>
  <si>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</si>
  <si>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</si>
  <si>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</si>
  <si>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</si>
  <si>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</si>
  <si>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</si>
  <si>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</si>
  <si>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</si>
  <si>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</si>
  <si>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</si>
  <si>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</si>
  <si>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</si>
  <si>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</si>
  <si>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</si>
  <si>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</si>
  <si>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</si>
  <si>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</si>
  <si>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</si>
  <si>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</si>
  <si>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</si>
  <si>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</si>
  <si>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</si>
  <si>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</si>
  <si>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</si>
  <si>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</si>
  <si>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</si>
  <si>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</si>
  <si>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</si>
  <si>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</si>
  <si>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</si>
  <si>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</si>
  <si>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</si>
  <si>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</si>
  <si>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</si>
  <si>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</si>
  <si>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</si>
  <si>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</si>
  <si>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</si>
  <si>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</si>
  <si>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</si>
  <si>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</si>
  <si>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</si>
  <si>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</si>
  <si>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</si>
  <si>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</si>
  <si>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</si>
  <si>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</si>
  <si>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</si>
  <si>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</si>
  <si>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</si>
  <si>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</si>
  <si>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</si>
  <si>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</si>
  <si>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</si>
  <si>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</si>
  <si>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</si>
  <si>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</si>
  <si>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</si>
  <si>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</si>
  <si>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</si>
  <si>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</si>
  <si>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</si>
  <si>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</si>
  <si>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</si>
  <si>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</si>
  <si>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</si>
  <si>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</si>
  <si>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</si>
  <si>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</si>
  <si>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</si>
  <si>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</si>
  <si>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</si>
  <si>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</si>
  <si>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</si>
  <si>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</si>
  <si>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</si>
  <si>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</si>
  <si>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</si>
  <si>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</si>
  <si>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</si>
  <si>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</si>
  <si>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</si>
  <si>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</si>
  <si>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</si>
  <si>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</si>
  <si>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</si>
  <si>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</si>
  <si>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</si>
  <si>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</si>
  <si>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</si>
  <si>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</si>
  <si>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</si>
  <si>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</si>
  <si>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</si>
  <si>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</si>
  <si>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</si>
  <si>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</si>
  <si>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</si>
  <si>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</si>
  <si>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</si>
  <si>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</si>
  <si>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</si>
  <si>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</si>
  <si>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</si>
  <si>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</si>
  <si>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</si>
  <si>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</si>
  <si>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</si>
  <si>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</si>
  <si>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</si>
  <si>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</si>
  <si>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</si>
  <si>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</si>
  <si>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</si>
  <si>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</si>
  <si>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</si>
  <si>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</si>
  <si>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</si>
  <si>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</si>
  <si>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</si>
  <si>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</si>
  <si>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</si>
  <si>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</si>
  <si>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</si>
  <si>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</si>
  <si>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</si>
  <si>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</si>
  <si>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</si>
  <si>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</si>
  <si>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</si>
  <si>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</si>
  <si>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</si>
  <si>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</si>
  <si>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</si>
  <si>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</si>
  <si>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</si>
  <si>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</si>
  <si>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</si>
  <si>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</si>
  <si>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</si>
  <si>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</si>
  <si>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</si>
  <si>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</si>
  <si>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</si>
  <si>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</si>
  <si>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</si>
  <si>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</si>
  <si>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</si>
  <si>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</si>
  <si>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</si>
  <si>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</si>
  <si>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</si>
  <si>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</si>
  <si>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</si>
  <si>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</si>
  <si>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</si>
  <si>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</si>
  <si>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</si>
  <si>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</si>
  <si>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</si>
  <si>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</si>
  <si>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</si>
  <si>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</si>
  <si>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</si>
  <si>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</si>
  <si>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</si>
  <si>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</si>
  <si>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</si>
  <si>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</si>
  <si>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</si>
  <si>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</si>
  <si>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</si>
  <si>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</si>
  <si>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</si>
  <si>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</si>
  <si>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</si>
  <si>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</si>
  <si>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</si>
  <si>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</si>
  <si>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</si>
  <si>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</si>
  <si>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</si>
  <si>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</si>
  <si>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</si>
  <si>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</si>
  <si>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</si>
  <si>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</si>
  <si>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</si>
  <si>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</si>
  <si>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</si>
  <si>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</si>
  <si>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</si>
  <si>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</si>
  <si>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</si>
  <si>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</si>
  <si>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</si>
  <si>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</si>
  <si>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</si>
  <si>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</si>
  <si>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</si>
  <si>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</si>
  <si>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</si>
  <si>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</si>
  <si>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</si>
  <si>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</si>
  <si>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</si>
  <si>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</si>
  <si>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</si>
  <si>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</si>
  <si>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</si>
  <si>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</si>
  <si>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</si>
  <si>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</si>
  <si>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</si>
  <si>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</si>
  <si>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</si>
  <si>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</si>
  <si>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</si>
  <si>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</si>
  <si>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</si>
  <si>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</si>
  <si>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</si>
  <si>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</si>
  <si>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</si>
  <si>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</si>
  <si>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</si>
  <si>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</si>
  <si>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</si>
  <si>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</si>
  <si>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</si>
  <si>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</si>
  <si>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</si>
  <si>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</si>
  <si>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</si>
  <si>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</si>
  <si>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</si>
  <si>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</si>
  <si>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</si>
  <si>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</si>
  <si>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</si>
  <si>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</si>
  <si>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</si>
  <si>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</si>
  <si>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</si>
  <si>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</si>
  <si>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</si>
  <si>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</si>
  <si>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</si>
  <si>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</si>
  <si>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</si>
  <si>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</si>
  <si>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</si>
  <si>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</si>
  <si>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</si>
  <si>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</si>
  <si>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</si>
  <si>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</si>
  <si>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</si>
  <si>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</si>
  <si>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</si>
  <si>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</si>
  <si>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</si>
  <si>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</si>
  <si>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</si>
  <si>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</si>
  <si>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</si>
  <si>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</si>
  <si>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</si>
  <si>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</si>
  <si>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</si>
  <si>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</si>
  <si>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</si>
  <si>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</si>
  <si>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</si>
  <si>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</si>
  <si>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</si>
  <si>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</si>
  <si>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</si>
  <si>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</si>
  <si>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</si>
  <si>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</si>
  <si>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</si>
  <si>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</si>
  <si>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</si>
  <si>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</si>
  <si>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</si>
  <si>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</si>
  <si>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</si>
  <si>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</si>
  <si>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</si>
  <si>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</si>
  <si>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</si>
  <si>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</si>
  <si>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</si>
  <si>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</si>
  <si>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</si>
  <si>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</si>
  <si>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</si>
  <si>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</si>
  <si>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</si>
  <si>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</si>
  <si>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</si>
  <si>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</si>
  <si>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</si>
  <si>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</si>
  <si>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</si>
  <si>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</si>
  <si>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</si>
  <si>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</si>
  <si>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</si>
  <si>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</si>
  <si>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</si>
  <si>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</si>
  <si>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</si>
  <si>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</si>
  <si>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</si>
  <si>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</si>
  <si>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</si>
  <si>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</si>
  <si>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</si>
  <si>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</si>
  <si>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</si>
  <si>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</si>
  <si>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</si>
  <si>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</si>
  <si>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</si>
  <si>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</si>
  <si>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</si>
  <si>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</si>
  <si>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</si>
  <si>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</si>
  <si>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</si>
  <si>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</si>
  <si>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</si>
  <si>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</si>
  <si>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</si>
  <si>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</si>
  <si>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</si>
  <si>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</si>
  <si>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</si>
  <si>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</si>
  <si>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</si>
  <si>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</si>
  <si>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</si>
  <si>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</si>
  <si>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</si>
  <si>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</si>
  <si>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</si>
  <si>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</si>
  <si>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</si>
  <si>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</si>
  <si>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</si>
  <si>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</si>
  <si>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</si>
  <si>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</si>
  <si>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</si>
  <si>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</si>
  <si>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</si>
  <si>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</si>
  <si>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</si>
  <si>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</si>
  <si>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</si>
  <si>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</si>
  <si>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</si>
  <si>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</si>
  <si>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</si>
  <si>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</si>
  <si>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</si>
  <si>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</si>
  <si>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</si>
  <si>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</si>
  <si>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</si>
  <si>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</si>
  <si>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</si>
  <si>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</si>
  <si>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</si>
  <si>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</si>
  <si>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</si>
  <si>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</si>
  <si>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</si>
  <si>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</si>
  <si>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</si>
  <si>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</si>
  <si>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</si>
  <si>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</si>
  <si>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</si>
  <si>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</si>
  <si>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</si>
  <si>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</si>
  <si>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</si>
  <si>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</si>
  <si>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</si>
  <si>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</si>
  <si>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</si>
  <si>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</si>
  <si>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</si>
  <si>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</si>
  <si>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</si>
  <si>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</si>
  <si>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</si>
  <si>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</si>
  <si>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</si>
  <si>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</si>
  <si>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</si>
  <si>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</si>
  <si>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</si>
  <si>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</si>
  <si>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</si>
  <si>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</si>
  <si>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</si>
  <si>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</si>
  <si>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</si>
  <si>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</si>
  <si>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</si>
  <si>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</si>
  <si>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</si>
  <si>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</si>
  <si>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</si>
  <si>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</si>
  <si>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</si>
  <si>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</si>
  <si>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</si>
  <si>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</si>
  <si>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</si>
  <si>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</si>
  <si>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</si>
  <si>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</si>
  <si>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</si>
  <si>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</si>
  <si>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</si>
  <si>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</si>
  <si>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</si>
  <si>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</si>
  <si>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</si>
  <si>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</si>
  <si>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</si>
  <si>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</si>
  <si>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</si>
  <si>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</si>
  <si>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</si>
  <si>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</si>
  <si>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</si>
  <si>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</si>
  <si>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</si>
  <si>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</si>
  <si>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</si>
  <si>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</si>
  <si>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</si>
  <si>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</si>
  <si>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</si>
  <si>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</si>
  <si>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</si>
  <si>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</si>
  <si>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</si>
  <si>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</si>
  <si>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</si>
  <si>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</si>
  <si>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</si>
  <si>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</si>
  <si>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</si>
  <si>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</si>
  <si>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</si>
  <si>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</si>
  <si>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</si>
  <si>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</si>
  <si>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</si>
  <si>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</si>
  <si>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</si>
  <si>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</si>
  <si>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</si>
  <si>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</si>
  <si>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</si>
  <si>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</si>
  <si>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</si>
  <si>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</si>
  <si>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</si>
  <si>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</si>
  <si>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</si>
  <si>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</si>
  <si>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</si>
  <si>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</si>
  <si>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</si>
  <si>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</si>
  <si>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</si>
  <si>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</si>
  <si>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</si>
  <si>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</si>
  <si>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</si>
  <si>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</si>
  <si>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</si>
  <si>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</si>
  <si>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</si>
  <si>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</si>
  <si>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</si>
  <si>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</si>
  <si>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</si>
  <si>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</si>
  <si>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</si>
  <si>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</si>
  <si>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</si>
  <si>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</si>
  <si>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</si>
  <si>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</si>
  <si>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</si>
  <si>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</si>
  <si>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</si>
  <si>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</si>
  <si>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</si>
  <si>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</si>
  <si>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</si>
  <si>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</si>
  <si>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</si>
  <si>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</si>
  <si>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</si>
  <si>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</si>
  <si>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</si>
  <si>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</si>
  <si>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</si>
  <si>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</si>
  <si>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</si>
  <si>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</si>
  <si>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</si>
  <si>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</si>
  <si>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</si>
  <si>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</si>
  <si>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</si>
  <si>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</si>
  <si>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</si>
  <si>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</si>
  <si>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</si>
  <si>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</si>
  <si>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</si>
  <si>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</si>
  <si>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</si>
  <si>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</si>
  <si>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</si>
  <si>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</si>
  <si>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</si>
  <si>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</si>
  <si>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</si>
  <si>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</si>
  <si>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</si>
  <si>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</si>
  <si>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</si>
  <si>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</si>
  <si>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</si>
  <si>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</si>
  <si>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</si>
  <si>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</si>
  <si>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</si>
  <si>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</si>
  <si>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</si>
  <si>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</si>
  <si>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</si>
  <si>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</si>
  <si>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</si>
  <si>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</si>
  <si>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</si>
  <si>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</si>
  <si>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</si>
  <si>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</si>
  <si>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</si>
  <si>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</si>
  <si>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</si>
  <si>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</si>
  <si>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</si>
  <si>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</si>
  <si>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</si>
  <si>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</si>
  <si>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</si>
  <si>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</si>
  <si>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</si>
  <si>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</si>
  <si>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</si>
  <si>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</si>
  <si>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</si>
  <si>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</si>
  <si>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</si>
  <si>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</si>
  <si>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</si>
  <si>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</si>
  <si>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</si>
  <si>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</si>
  <si>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</si>
  <si>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</si>
  <si>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</si>
  <si>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</si>
  <si>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</si>
  <si>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</si>
  <si>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</si>
  <si>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</si>
  <si>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</si>
  <si>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</si>
  <si>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</si>
  <si>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</si>
  <si>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</si>
  <si>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</si>
  <si>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</si>
  <si>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</si>
  <si>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</si>
  <si>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</si>
  <si>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</si>
  <si>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</si>
  <si>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</si>
  <si>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</si>
  <si>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</si>
  <si>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</si>
  <si>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</si>
  <si>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</si>
  <si>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</si>
  <si>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</si>
  <si>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</si>
  <si>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</si>
  <si>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</si>
  <si>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</si>
  <si>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</si>
  <si>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</si>
  <si>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</si>
  <si>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</si>
  <si>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</si>
  <si>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</si>
  <si>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</si>
  <si>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</si>
  <si>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</si>
  <si>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</si>
  <si>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</si>
  <si>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</si>
  <si>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</si>
  <si>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</si>
  <si>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</si>
  <si>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</si>
  <si>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</si>
  <si>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</si>
  <si>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</si>
  <si>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</si>
  <si>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</si>
  <si>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</si>
  <si>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</si>
  <si>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</si>
  <si>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</si>
  <si>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</si>
  <si>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</si>
  <si>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</si>
  <si>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</si>
  <si>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</si>
  <si>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</si>
  <si>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</si>
  <si>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</si>
  <si>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</si>
  <si>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</si>
  <si>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</si>
  <si>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</si>
  <si>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</si>
  <si>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</si>
  <si>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</si>
  <si>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</si>
  <si>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</si>
  <si>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</si>
  <si>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</si>
  <si>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</si>
  <si>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</si>
  <si>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</si>
  <si>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</si>
  <si>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</si>
  <si>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</si>
  <si>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</si>
  <si>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</si>
  <si>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</si>
  <si>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</si>
  <si>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</si>
  <si>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</si>
  <si>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</si>
  <si>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</si>
  <si>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</si>
  <si>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</si>
  <si>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</si>
  <si>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</si>
  <si>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</si>
  <si>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</si>
  <si>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</si>
  <si>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</si>
  <si>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</si>
  <si>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</si>
  <si>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</si>
  <si>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</si>
  <si>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</si>
  <si>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</si>
  <si>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</si>
  <si>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</si>
  <si>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</si>
  <si>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</si>
  <si>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</si>
  <si>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</si>
  <si>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</si>
  <si>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</si>
  <si>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</si>
  <si>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</si>
  <si>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</si>
  <si>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</si>
  <si>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</si>
  <si>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</si>
  <si>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</si>
  <si>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</si>
  <si>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</si>
  <si>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</si>
  <si>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</si>
  <si>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</si>
  <si>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</si>
  <si>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</si>
  <si>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</si>
  <si>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</si>
  <si>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</si>
  <si>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</si>
  <si>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</si>
  <si>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</si>
  <si>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</si>
  <si>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</si>
  <si>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</si>
  <si>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</si>
  <si>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</si>
  <si>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</si>
  <si>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</si>
  <si>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</si>
  <si>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</si>
  <si>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</si>
  <si>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</si>
  <si>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</si>
  <si>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</si>
  <si>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</si>
  <si>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</si>
  <si>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</si>
  <si>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</si>
  <si>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</si>
  <si>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</si>
  <si>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</si>
  <si>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</si>
  <si>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</si>
  <si>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</si>
  <si>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</si>
  <si>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</si>
  <si>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</si>
  <si>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</si>
  <si>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</si>
  <si>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</si>
  <si>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</si>
  <si>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</si>
  <si>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</si>
  <si>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</si>
  <si>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</si>
  <si>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</si>
  <si>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</si>
  <si>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</si>
  <si>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</si>
  <si>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</si>
  <si>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</si>
  <si>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</si>
  <si>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</si>
  <si>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</si>
  <si>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</si>
  <si>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</si>
  <si>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</si>
  <si>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</si>
  <si>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</si>
  <si>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</si>
  <si>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</si>
  <si>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</si>
  <si>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</si>
  <si>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</si>
  <si>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</si>
  <si>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</si>
  <si>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</si>
  <si>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</si>
  <si>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</si>
  <si>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</si>
  <si>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</si>
  <si>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</si>
  <si>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</si>
  <si>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</si>
  <si>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</si>
  <si>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</si>
  <si>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</si>
  <si>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</si>
  <si>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</si>
  <si>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</si>
  <si>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</si>
  <si>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</si>
  <si>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</si>
  <si>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</si>
  <si>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</si>
  <si>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</si>
  <si>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</si>
  <si>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</si>
  <si>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</si>
  <si>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</si>
  <si>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</si>
  <si>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</si>
  <si>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</si>
  <si>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</si>
  <si>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</si>
  <si>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</si>
  <si>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</si>
  <si>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</si>
  <si>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</si>
  <si>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</si>
  <si>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</si>
  <si>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</si>
  <si>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</si>
  <si>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</si>
  <si>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</si>
  <si>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</si>
  <si>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</si>
  <si>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</si>
  <si>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</si>
  <si>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</si>
  <si>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</si>
  <si>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</si>
  <si>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</si>
  <si>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</si>
  <si>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</si>
  <si>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</si>
  <si>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</si>
  <si>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</si>
  <si>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</si>
  <si>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</si>
  <si>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</si>
  <si>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</si>
  <si>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</si>
  <si>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</si>
  <si>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</si>
  <si>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</si>
  <si>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</si>
  <si>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</si>
  <si>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</si>
  <si>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</si>
  <si>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</si>
  <si>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</si>
  <si>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</si>
  <si>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</si>
  <si>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</si>
  <si>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</si>
  <si>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</si>
  <si>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</si>
  <si>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</si>
  <si>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</si>
  <si>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</si>
  <si>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</si>
  <si>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</si>
  <si>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</si>
  <si>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</si>
  <si>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</si>
  <si>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</si>
  <si>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</si>
  <si>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</si>
  <si>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</si>
  <si>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</si>
  <si>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</si>
  <si>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</si>
  <si>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</si>
  <si>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</si>
  <si>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</si>
  <si>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</si>
  <si>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</si>
  <si>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</si>
  <si>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</si>
  <si>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</si>
  <si>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</si>
  <si>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</si>
  <si>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</si>
  <si>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</si>
  <si>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</si>
  <si>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</si>
  <si>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</si>
  <si>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</si>
  <si>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</si>
  <si>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</si>
  <si>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</si>
  <si>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</si>
  <si>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</si>
  <si>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</si>
  <si>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</si>
  <si>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</si>
  <si>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</si>
  <si>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</si>
  <si>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</si>
  <si>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</si>
  <si>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</si>
  <si>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</si>
  <si>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</si>
  <si>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</si>
  <si>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</si>
  <si>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</si>
  <si>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</si>
  <si>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</si>
  <si>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</si>
  <si>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</si>
  <si>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</si>
  <si>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</si>
  <si>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</si>
  <si>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</si>
  <si>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</si>
  <si>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</si>
  <si>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</si>
  <si>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</si>
  <si>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</si>
  <si>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</si>
  <si>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</si>
  <si>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</si>
  <si>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</si>
  <si>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</si>
  <si>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</si>
  <si>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</si>
  <si>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</si>
  <si>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</si>
  <si>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</si>
  <si>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</si>
  <si>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</si>
  <si>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</si>
  <si>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</si>
  <si>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</si>
  <si>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</si>
  <si>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</si>
  <si>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</si>
  <si>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</si>
  <si>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</si>
  <si>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</si>
  <si>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</si>
  <si>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</si>
  <si>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</si>
  <si>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</si>
  <si>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</si>
  <si>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</si>
  <si>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</si>
  <si>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</si>
  <si>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</si>
  <si>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</si>
  <si>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</si>
  <si>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</si>
  <si>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</si>
  <si>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</si>
  <si>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</si>
  <si>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</si>
  <si>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</si>
  <si>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</si>
  <si>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</si>
  <si>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</si>
  <si>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</si>
  <si>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</si>
  <si>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</si>
  <si>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</si>
  <si>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</si>
  <si>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</si>
  <si>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</si>
  <si>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</si>
  <si>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</si>
  <si>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</si>
  <si>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</si>
  <si>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</si>
  <si>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</si>
  <si>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</si>
  <si>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</si>
  <si>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</si>
  <si>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</si>
  <si>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</si>
  <si>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</si>
  <si>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</si>
  <si>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</si>
  <si>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</si>
  <si>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</si>
  <si>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</si>
  <si>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</si>
  <si>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</si>
  <si>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</si>
  <si>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</si>
  <si>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</si>
  <si>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</si>
  <si>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</si>
  <si>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</si>
  <si>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</si>
  <si>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</si>
  <si>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</si>
  <si>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</si>
  <si>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</si>
  <si>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</si>
  <si>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</si>
  <si>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</si>
  <si>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</si>
  <si>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</si>
  <si>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</si>
  <si>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</si>
  <si>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</si>
  <si>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</si>
  <si>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</si>
  <si>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</si>
  <si>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</si>
  <si>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</si>
  <si>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</si>
  <si>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</si>
  <si>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</si>
  <si>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</si>
  <si>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</si>
  <si>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</si>
  <si>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</si>
  <si>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</si>
  <si>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</si>
  <si>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</si>
  <si>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</si>
  <si>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</si>
  <si>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</si>
  <si>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</si>
  <si>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</si>
  <si>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</si>
  <si>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</si>
  <si>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</si>
  <si>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</si>
  <si>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</si>
  <si>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</si>
  <si>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</si>
  <si>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</si>
  <si>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</si>
  <si>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</si>
  <si>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</si>
  <si>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</si>
  <si>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</si>
  <si>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</si>
  <si>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</si>
  <si>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</si>
  <si>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</si>
  <si>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</si>
  <si>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</si>
  <si>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</si>
  <si>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</si>
  <si>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</si>
  <si>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</si>
  <si>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</si>
  <si>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</si>
  <si>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</si>
  <si>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</si>
  <si>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</si>
  <si>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</si>
  <si>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</si>
  <si>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</si>
  <si>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</si>
  <si>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</si>
  <si>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</si>
  <si>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</si>
  <si>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</si>
  <si>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</si>
  <si>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</si>
  <si>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</si>
  <si>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</si>
  <si>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</si>
  <si>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</si>
  <si>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</si>
  <si>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</si>
  <si>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</si>
  <si>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</si>
  <si>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</si>
  <si>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</si>
  <si>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</si>
  <si>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</si>
  <si>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</si>
  <si>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</si>
  <si>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</si>
  <si>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</si>
  <si>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</si>
  <si>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</si>
  <si>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</si>
  <si>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</si>
  <si>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</si>
  <si>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</si>
  <si>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</si>
  <si>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</si>
  <si>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</si>
  <si>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</si>
  <si>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</si>
  <si>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</si>
  <si>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</si>
  <si>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</si>
  <si>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</si>
  <si>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</si>
  <si>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</si>
  <si>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</si>
  <si>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</si>
  <si>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</si>
  <si>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</si>
  <si>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</si>
  <si>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</si>
  <si>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</si>
  <si>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</si>
  <si>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</si>
  <si>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</si>
  <si>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</si>
  <si>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</si>
  <si>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</si>
  <si>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</si>
  <si>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</si>
  <si>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</si>
  <si>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</si>
  <si>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</si>
  <si>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</si>
  <si>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</si>
  <si>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</si>
  <si>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</si>
  <si>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</si>
  <si>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</si>
  <si>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</si>
  <si>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</si>
  <si>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</si>
  <si>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</si>
  <si>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</si>
  <si>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</si>
  <si>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</si>
  <si>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</si>
  <si>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</si>
  <si>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</si>
  <si>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</si>
  <si>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</si>
  <si>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</si>
  <si>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</si>
  <si>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</si>
  <si>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</si>
  <si>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</si>
  <si>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</si>
  <si>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</si>
  <si>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</si>
  <si>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</si>
  <si>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</si>
  <si>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</si>
  <si>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</si>
  <si>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</si>
  <si>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</si>
  <si>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</si>
  <si>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</si>
  <si>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</si>
  <si>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</si>
  <si>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</si>
  <si>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</si>
  <si>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</si>
  <si>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</si>
  <si>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</si>
  <si>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</si>
  <si>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</si>
  <si>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</si>
  <si>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</si>
  <si>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</si>
  <si>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</si>
  <si>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</si>
  <si>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</si>
  <si>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</si>
  <si>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</si>
  <si>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</si>
  <si>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</si>
  <si>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</si>
  <si>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</si>
  <si>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</si>
  <si>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</si>
  <si>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</si>
  <si>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</si>
  <si>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</si>
  <si>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</si>
  <si>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</si>
  <si>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</si>
  <si>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</si>
  <si>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</si>
  <si>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</si>
  <si>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</si>
  <si>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</si>
  <si>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</si>
  <si>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</si>
  <si>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</si>
  <si>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</si>
  <si>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</si>
  <si>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</si>
  <si>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</si>
  <si>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</si>
  <si>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</si>
  <si>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</si>
  <si>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</si>
  <si>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</si>
  <si>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</si>
  <si>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</si>
  <si>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</si>
  <si>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</si>
  <si>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</si>
  <si>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</si>
  <si>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</si>
  <si>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</si>
  <si>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</si>
  <si>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</si>
  <si>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</si>
  <si>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</si>
  <si>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</si>
  <si>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</si>
  <si>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</si>
  <si>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</si>
  <si>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</si>
  <si>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</si>
  <si>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</si>
  <si>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</si>
  <si>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</si>
  <si>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</si>
  <si>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</si>
  <si>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</si>
  <si>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</si>
  <si>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</si>
  <si>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</si>
  <si>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</si>
  <si>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</si>
  <si>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</si>
  <si>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</si>
  <si>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</si>
  <si>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</si>
  <si>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</si>
  <si>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</si>
  <si>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</si>
  <si>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</si>
  <si>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</si>
  <si>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</si>
  <si>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</si>
  <si>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</si>
  <si>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</si>
  <si>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</si>
  <si>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</si>
  <si>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</si>
  <si>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</si>
  <si>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</si>
  <si>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</si>
  <si>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</si>
  <si>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</si>
  <si>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</si>
  <si>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</si>
  <si>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</si>
  <si>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</si>
  <si>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</si>
  <si>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</si>
  <si>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</si>
  <si>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</si>
  <si>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</si>
  <si>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</si>
  <si>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</si>
  <si>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</si>
  <si>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</si>
  <si>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</si>
  <si>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</si>
  <si>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</si>
  <si>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</si>
  <si>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</si>
  <si>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</si>
  <si>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</si>
  <si>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</si>
  <si>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</si>
  <si>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</si>
  <si>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</si>
  <si>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</si>
  <si>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</si>
  <si>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</si>
  <si>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</si>
  <si>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</si>
  <si>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</si>
  <si>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</si>
  <si>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</si>
  <si>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</si>
  <si>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</si>
  <si>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</si>
  <si>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</si>
  <si>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</si>
  <si>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</si>
  <si>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</si>
  <si>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</si>
  <si>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</si>
  <si>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</si>
  <si>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</si>
  <si>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</si>
  <si>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</si>
  <si>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</si>
  <si>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</si>
  <si>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</si>
  <si>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</si>
  <si>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</si>
  <si>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</si>
  <si>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</si>
  <si>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</si>
  <si>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</si>
  <si>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</si>
  <si>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</si>
  <si>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</si>
  <si>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</si>
  <si>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</si>
  <si>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</si>
  <si>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</si>
  <si>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</si>
  <si>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</si>
  <si>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</si>
  <si>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</si>
  <si>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</si>
  <si>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</si>
  <si>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</si>
  <si>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</si>
  <si>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</si>
  <si>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</si>
  <si>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</si>
  <si>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</si>
  <si>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</si>
  <si>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</si>
  <si>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</si>
  <si>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</si>
  <si>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</si>
  <si>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</si>
  <si>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</si>
  <si>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</si>
  <si>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</si>
  <si>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</si>
  <si>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</si>
  <si>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</si>
  <si>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</si>
  <si>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</si>
  <si>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</si>
  <si>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</si>
  <si>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</si>
  <si>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</si>
  <si>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</si>
  <si>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</si>
  <si>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</si>
  <si>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</si>
  <si>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</si>
  <si>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</si>
  <si>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</si>
  <si>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</si>
  <si>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</si>
  <si>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</si>
  <si>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</si>
  <si>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</si>
  <si>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</si>
  <si>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</si>
  <si>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</si>
  <si>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</si>
  <si>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</si>
  <si>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</si>
  <si>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</si>
  <si>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</si>
  <si>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</si>
  <si>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</si>
  <si>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</si>
  <si>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</si>
  <si>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</si>
  <si>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</si>
  <si>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</si>
  <si>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</si>
  <si>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</si>
  <si>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</si>
  <si>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</si>
  <si>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</si>
  <si>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</si>
  <si>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</si>
  <si>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</si>
  <si>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</si>
  <si>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</si>
  <si>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</si>
  <si>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</si>
  <si>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</si>
  <si>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</si>
  <si>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</si>
  <si>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</si>
  <si>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</si>
  <si>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</si>
  <si>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</si>
  <si>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</si>
  <si>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</si>
  <si>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</si>
  <si>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</si>
  <si>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</si>
  <si>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</si>
  <si>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</si>
  <si>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</si>
  <si>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</si>
  <si>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</si>
  <si>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</si>
  <si>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</si>
  <si>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</si>
  <si>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</si>
  <si>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</si>
  <si>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</si>
  <si>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</si>
  <si>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</si>
  <si>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</si>
  <si>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</si>
  <si>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</si>
  <si>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</si>
  <si>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</si>
  <si>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</si>
  <si>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</si>
  <si>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</si>
  <si>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</si>
  <si>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</si>
  <si>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</si>
  <si>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</si>
  <si>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</si>
  <si>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</si>
  <si>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</si>
  <si>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</si>
  <si>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</si>
  <si>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</si>
  <si>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</si>
  <si>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</si>
  <si>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</si>
  <si>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</si>
  <si>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</si>
  <si>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</si>
  <si>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</si>
  <si>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</si>
  <si>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</si>
  <si>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</si>
  <si>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</si>
  <si>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</si>
  <si>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</si>
  <si>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</si>
  <si>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</si>
  <si>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</si>
  <si>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</si>
  <si>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</si>
  <si>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</si>
  <si>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</si>
  <si>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</si>
  <si>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</si>
  <si>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</si>
  <si>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</si>
  <si>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</si>
  <si>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</si>
  <si>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</si>
  <si>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</si>
  <si>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</si>
  <si>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</si>
  <si>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</si>
  <si>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</si>
  <si>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</si>
  <si>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</si>
  <si>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</si>
  <si>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</si>
  <si>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</si>
  <si>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</si>
  <si>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</si>
  <si>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</si>
  <si>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</si>
  <si>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</si>
  <si>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</si>
  <si>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</si>
  <si>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</si>
  <si>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</si>
  <si>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</si>
  <si>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</si>
  <si>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</si>
  <si>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</si>
  <si>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</si>
  <si>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</si>
  <si>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</si>
  <si>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</si>
  <si>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</si>
  <si>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</si>
  <si>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</si>
  <si>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</si>
  <si>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</si>
  <si>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</si>
  <si>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</si>
  <si>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</si>
  <si>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</si>
  <si>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</si>
  <si>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</si>
  <si>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</si>
  <si>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</si>
  <si>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</si>
  <si>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</si>
  <si>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</si>
  <si>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</si>
  <si>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</si>
  <si>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</si>
  <si>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</si>
  <si>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</si>
  <si>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</si>
  <si>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</si>
  <si>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</si>
  <si>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</si>
  <si>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</si>
  <si>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</si>
  <si>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</si>
  <si>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</si>
  <si>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</si>
  <si>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</si>
  <si>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</si>
  <si>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</si>
  <si>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</si>
  <si>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</si>
  <si>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</si>
  <si>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</si>
  <si>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</si>
  <si>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</si>
  <si>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</si>
  <si>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</si>
  <si>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</si>
  <si>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</si>
  <si>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</si>
  <si>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</si>
  <si>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</si>
  <si>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</si>
  <si>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</si>
  <si>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</si>
  <si>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</si>
  <si>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</si>
  <si>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</si>
  <si>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</si>
  <si>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</si>
  <si>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</si>
  <si>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</si>
  <si>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</si>
  <si>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</si>
  <si>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</si>
  <si>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</si>
  <si>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</si>
  <si>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</si>
  <si>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</si>
  <si>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</si>
  <si>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</si>
  <si>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</si>
  <si>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</si>
  <si>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</si>
  <si>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</si>
  <si>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</si>
  <si>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</si>
  <si>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</si>
  <si>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</si>
  <si>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</si>
  <si>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</si>
  <si>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</si>
  <si>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</si>
  <si>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</si>
  <si>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</si>
  <si>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</si>
  <si>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</si>
  <si>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</si>
  <si>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</si>
  <si>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</si>
  <si>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</si>
  <si>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</si>
  <si>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</si>
  <si>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</si>
  <si>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</si>
  <si>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</si>
  <si>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</si>
  <si>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</si>
  <si>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</si>
  <si>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</si>
  <si>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</si>
  <si>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</si>
  <si>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</si>
  <si>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</si>
  <si>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</si>
  <si>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</si>
  <si>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</si>
  <si>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</si>
  <si>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</si>
  <si>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</si>
  <si>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</si>
  <si>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</si>
  <si>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</si>
  <si>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</si>
  <si>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</si>
  <si>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</si>
  <si>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</si>
  <si>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</si>
  <si>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</si>
  <si>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</si>
  <si>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</si>
  <si>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</si>
  <si>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</si>
  <si>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</si>
  <si>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</si>
  <si>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</si>
  <si>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</si>
  <si>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</si>
  <si>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</si>
  <si>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</si>
  <si>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</si>
  <si>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</si>
  <si>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</si>
  <si>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</si>
  <si>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</si>
  <si>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</si>
  <si>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</si>
  <si>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</si>
  <si>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</si>
  <si>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</si>
  <si>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</si>
  <si>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</si>
  <si>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</si>
  <si>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</si>
  <si>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</si>
  <si>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</si>
  <si>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</si>
  <si>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</si>
  <si>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</si>
  <si>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</si>
  <si>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</si>
  <si>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</si>
  <si>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</si>
  <si>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</si>
  <si>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</si>
  <si>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</si>
  <si>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</si>
  <si>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</si>
  <si>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</si>
  <si>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</si>
  <si>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</si>
  <si>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</si>
  <si>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</si>
  <si>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</si>
  <si>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</si>
  <si>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</si>
  <si>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</si>
  <si>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</si>
  <si>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</si>
  <si>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</si>
  <si>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</si>
  <si>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</si>
  <si>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</si>
  <si>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</si>
  <si>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</si>
  <si>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</si>
  <si>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</si>
  <si>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</si>
  <si>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</si>
  <si>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</si>
  <si>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</si>
  <si>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</si>
  <si>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</si>
  <si>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</si>
  <si>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</si>
  <si>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</si>
  <si>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</si>
  <si>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</si>
  <si>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</si>
  <si>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</si>
  <si>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</si>
  <si>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</si>
  <si>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</si>
  <si>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</si>
  <si>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</si>
  <si>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</si>
  <si>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</si>
  <si>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</si>
  <si>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</si>
  <si>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</si>
  <si>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</si>
  <si>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</si>
  <si>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</si>
  <si>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</si>
  <si>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</si>
  <si>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</si>
  <si>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</si>
  <si>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</si>
  <si>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</si>
  <si>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</si>
  <si>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</si>
  <si>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</si>
  <si>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</si>
  <si>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</si>
  <si>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</si>
  <si>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</si>
  <si>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</si>
  <si>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</si>
  <si>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</si>
  <si>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</si>
  <si>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</si>
  <si>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</si>
  <si>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</si>
  <si>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</si>
  <si>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</si>
  <si>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</si>
  <si>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</si>
  <si>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</si>
  <si>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</si>
  <si>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</si>
  <si>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</si>
  <si>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</si>
  <si>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</si>
  <si>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</si>
  <si>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</si>
  <si>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</si>
  <si>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</si>
  <si>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</si>
  <si>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</si>
  <si>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</si>
  <si>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</si>
  <si>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</si>
  <si>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</si>
  <si>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</si>
  <si>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</si>
  <si>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</si>
  <si>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</si>
  <si>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</si>
  <si>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</si>
  <si>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</si>
  <si>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</si>
  <si>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</si>
  <si>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</si>
  <si>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</si>
  <si>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</si>
  <si>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</si>
  <si>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</si>
  <si>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</si>
  <si>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</si>
  <si>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</si>
  <si>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</si>
  <si>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</si>
  <si>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</si>
  <si>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</si>
  <si>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</si>
  <si>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</si>
  <si>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</si>
  <si>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</si>
  <si>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</si>
  <si>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</si>
  <si>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</si>
  <si>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</si>
  <si>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</si>
  <si>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</si>
  <si>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</si>
  <si>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</si>
  <si>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</si>
  <si>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</si>
  <si>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</si>
  <si>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</si>
  <si>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</si>
  <si>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</si>
  <si>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</si>
  <si>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</si>
  <si>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</si>
  <si>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</si>
  <si>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</si>
  <si>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</si>
  <si>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</si>
  <si>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</si>
  <si>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</si>
  <si>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</si>
  <si>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</si>
  <si>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</si>
  <si>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</si>
  <si>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</si>
  <si>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</si>
  <si>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</si>
  <si>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</si>
  <si>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</si>
  <si>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</si>
  <si>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</si>
  <si>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</si>
  <si>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</si>
  <si>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</si>
  <si>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</si>
  <si>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</si>
  <si>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</si>
  <si>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</si>
  <si>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</si>
  <si>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</si>
  <si>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</si>
  <si>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</si>
  <si>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</si>
  <si>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</si>
  <si>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</si>
  <si>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</si>
  <si>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</si>
  <si>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</si>
  <si>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</si>
  <si>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</si>
  <si>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</si>
  <si>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</si>
  <si>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</si>
  <si>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</si>
  <si>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</si>
  <si>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</si>
  <si>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</si>
  <si>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</si>
  <si>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</si>
  <si>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</si>
  <si>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</si>
  <si>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</si>
  <si>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</si>
  <si>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</si>
  <si>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</si>
  <si>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</si>
  <si>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</si>
  <si>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</si>
  <si>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</si>
  <si>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</si>
  <si>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</si>
  <si>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</si>
  <si>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</si>
  <si>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</si>
  <si>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</si>
  <si>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</si>
  <si>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</si>
  <si>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</si>
  <si>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</si>
  <si>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</si>
  <si>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</si>
  <si>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</si>
  <si>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</si>
  <si>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</si>
  <si>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</si>
  <si>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</si>
  <si>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</si>
  <si>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</si>
  <si>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</si>
  <si>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</si>
  <si>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</si>
  <si>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</si>
  <si>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</si>
  <si>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</si>
  <si>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</si>
  <si>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</si>
  <si>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</si>
  <si>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</si>
  <si>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</si>
  <si>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</si>
  <si>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</si>
  <si>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</si>
  <si>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</si>
  <si>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</si>
  <si>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</si>
  <si>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</si>
  <si>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</si>
  <si>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</si>
  <si>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</si>
  <si>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</si>
  <si>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</si>
  <si>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</si>
  <si>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</si>
  <si>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</si>
  <si>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</si>
  <si>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</si>
  <si>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</si>
  <si>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</si>
  <si>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</si>
  <si>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</si>
  <si>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</si>
  <si>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</si>
  <si>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</si>
  <si>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</si>
  <si>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</si>
  <si>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</si>
  <si>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</si>
  <si>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</si>
  <si>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</si>
  <si>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</si>
  <si>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</si>
  <si>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</si>
  <si>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</si>
  <si>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</si>
  <si>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</si>
  <si>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</si>
  <si>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</si>
  <si>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</si>
  <si>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</si>
  <si>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</si>
  <si>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</si>
  <si>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</si>
  <si>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</si>
  <si>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</si>
  <si>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</si>
  <si>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</si>
  <si>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</si>
  <si>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</si>
  <si>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</si>
  <si>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</si>
  <si>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</si>
  <si>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</si>
  <si>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</si>
  <si>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</si>
  <si>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</si>
  <si>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</si>
  <si>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</si>
  <si>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</si>
  <si>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</si>
  <si>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</si>
  <si>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</si>
  <si>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</si>
  <si>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</si>
  <si>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</si>
  <si>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</si>
  <si>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</si>
  <si>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</si>
  <si>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</si>
  <si>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</si>
  <si>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</si>
  <si>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</si>
  <si>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</si>
  <si>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</si>
  <si>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</si>
  <si>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</si>
  <si>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</si>
  <si>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</si>
  <si>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</si>
  <si>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</si>
  <si>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</si>
  <si>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</si>
  <si>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</si>
  <si>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</si>
  <si>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</si>
  <si>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</si>
  <si>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</si>
  <si>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</si>
  <si>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</si>
  <si>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</si>
  <si>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</si>
  <si>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</si>
  <si>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</si>
  <si>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</si>
  <si>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</si>
  <si>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</si>
  <si>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</si>
  <si>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</si>
  <si>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</si>
  <si>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</si>
  <si>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</si>
  <si>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</si>
  <si>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</si>
  <si>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</si>
  <si>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</si>
  <si>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</si>
  <si>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</si>
  <si>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</si>
  <si>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</si>
  <si>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</si>
  <si>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</si>
  <si>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</si>
  <si>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</si>
  <si>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</si>
  <si>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</si>
  <si>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</si>
  <si>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</si>
  <si>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</si>
  <si>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</si>
  <si>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</si>
  <si>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</si>
  <si>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</si>
  <si>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</si>
  <si>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</si>
  <si>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</si>
  <si>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</si>
  <si>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</si>
  <si>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</si>
  <si>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</si>
  <si>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</si>
  <si>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</si>
  <si>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</si>
  <si>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</si>
  <si>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</si>
  <si>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</si>
  <si>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</si>
  <si>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</si>
  <si>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</si>
  <si>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</si>
  <si>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</si>
  <si>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</si>
  <si>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</si>
  <si>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</si>
  <si>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</si>
  <si>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</si>
  <si>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</si>
  <si>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</si>
  <si>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</si>
  <si>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</si>
  <si>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</si>
  <si>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</si>
  <si>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</si>
  <si>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</si>
  <si>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</si>
  <si>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</si>
  <si>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</si>
  <si>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</si>
  <si>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</si>
  <si>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</si>
  <si>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</si>
  <si>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</si>
  <si>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</si>
  <si>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</si>
  <si>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</si>
  <si>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</si>
  <si>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</si>
  <si>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</si>
  <si>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</si>
  <si>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</si>
  <si>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</si>
  <si>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</si>
  <si>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</si>
  <si>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</si>
  <si>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</si>
  <si>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</si>
  <si>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</si>
  <si>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</si>
  <si>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</si>
  <si>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</si>
  <si>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</si>
  <si>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</si>
  <si>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</si>
  <si>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</si>
  <si>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</si>
  <si>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</si>
  <si>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</si>
  <si>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</si>
  <si>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</si>
  <si>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</si>
  <si>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</si>
  <si>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</si>
  <si>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</si>
  <si>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</si>
  <si>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</si>
  <si>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</si>
  <si>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</si>
  <si>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</si>
  <si>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</si>
  <si>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</si>
  <si>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</si>
  <si>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</si>
  <si>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</si>
  <si>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</si>
  <si>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</si>
  <si>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</si>
  <si>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</si>
  <si>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</si>
  <si>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</si>
  <si>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</si>
  <si>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</si>
  <si>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</si>
  <si>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</si>
  <si>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</si>
  <si>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</si>
  <si>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</si>
  <si>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</si>
  <si>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</si>
  <si>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</si>
  <si>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</si>
  <si>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</si>
  <si>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</si>
  <si>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</si>
  <si>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</si>
  <si>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</si>
  <si>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</si>
  <si>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</si>
  <si>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</si>
  <si>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</si>
  <si>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</si>
  <si>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</si>
  <si>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</si>
  <si>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</si>
  <si>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</si>
  <si>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</si>
  <si>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</si>
  <si>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</si>
  <si>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</si>
  <si>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</si>
  <si>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</si>
  <si>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</si>
  <si>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</si>
  <si>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</si>
  <si>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</si>
  <si>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</si>
  <si>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</si>
  <si>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</si>
  <si>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</si>
  <si>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</si>
  <si>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</si>
  <si>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</si>
  <si>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</si>
  <si>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</si>
  <si>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</si>
  <si>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</si>
  <si>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</si>
  <si>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</si>
  <si>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</si>
  <si>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</si>
  <si>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</si>
  <si>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</si>
  <si>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</si>
  <si>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</si>
  <si>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</si>
  <si>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</si>
  <si>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</si>
  <si>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</si>
  <si>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</si>
  <si>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</si>
  <si>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</si>
  <si>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</si>
  <si>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</si>
  <si>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</si>
  <si>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</si>
  <si>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</si>
  <si>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</si>
  <si>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</si>
  <si>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</si>
  <si>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</si>
  <si>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</si>
  <si>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</si>
  <si>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</si>
  <si>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</si>
  <si>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</si>
  <si>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</si>
  <si>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</si>
  <si>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</si>
  <si>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</si>
  <si>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</si>
  <si>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</si>
  <si>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</si>
  <si>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</si>
  <si>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</si>
  <si>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</si>
  <si>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</si>
  <si>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</si>
  <si>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</si>
  <si>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</si>
  <si>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</si>
  <si>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</si>
  <si>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</si>
  <si>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</si>
  <si>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</si>
  <si>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</si>
  <si>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</si>
  <si>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</si>
  <si>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</si>
  <si>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</si>
  <si>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</si>
  <si>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</si>
  <si>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</si>
  <si>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</si>
  <si>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</si>
  <si>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</si>
  <si>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</si>
  <si>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</si>
  <si>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</si>
  <si>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</si>
  <si>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</si>
  <si>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</si>
  <si>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</si>
  <si>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</si>
  <si>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</si>
  <si>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</si>
  <si>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</si>
  <si>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</si>
  <si>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</si>
  <si>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</si>
  <si>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</si>
  <si>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</si>
  <si>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</si>
  <si>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</si>
  <si>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</si>
  <si>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</si>
  <si>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</si>
  <si>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</si>
  <si>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</si>
  <si>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</si>
  <si>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</si>
  <si>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</si>
  <si>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</si>
  <si>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</si>
  <si>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</si>
  <si>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</si>
  <si>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</si>
  <si>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</si>
  <si>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</si>
  <si>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</si>
  <si>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</si>
  <si>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</si>
  <si>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</si>
  <si>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</si>
  <si>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</si>
  <si>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</si>
  <si>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</si>
  <si>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</si>
  <si>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</si>
  <si>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</si>
  <si>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</si>
  <si>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</si>
  <si>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</si>
  <si>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</si>
  <si>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</si>
  <si>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</si>
  <si>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</si>
  <si>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</si>
  <si>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</si>
  <si>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</si>
  <si>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</si>
  <si>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</si>
  <si>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</si>
  <si>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</si>
  <si>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</si>
  <si>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</si>
  <si>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</si>
  <si>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</si>
  <si>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</si>
  <si>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</si>
  <si>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</si>
  <si>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</si>
  <si>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</si>
  <si>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</si>
  <si>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</si>
  <si>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</si>
  <si>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</si>
  <si>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</si>
  <si>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</si>
  <si>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</si>
  <si>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</si>
  <si>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</si>
  <si>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</si>
  <si>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</si>
  <si>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</si>
  <si>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</si>
  <si>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</si>
  <si>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</si>
  <si>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</si>
  <si>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</si>
  <si>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</si>
  <si>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</si>
  <si>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</si>
  <si>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</si>
  <si>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</si>
  <si>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</si>
  <si>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</si>
  <si>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</si>
  <si>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</si>
  <si>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</si>
  <si>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</si>
  <si>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</si>
  <si>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</si>
  <si>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</si>
  <si>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</si>
  <si>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</si>
  <si>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</si>
  <si>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</si>
  <si>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</si>
  <si>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</si>
  <si>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</si>
  <si>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</si>
  <si>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</si>
  <si>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</si>
  <si>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</si>
  <si>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</si>
  <si>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</si>
  <si>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</si>
  <si>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</si>
  <si>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</si>
  <si>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</si>
  <si>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</si>
  <si>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</si>
  <si>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</si>
  <si>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</si>
  <si>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</si>
  <si>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</si>
  <si>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</si>
  <si>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</si>
  <si>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</si>
  <si>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</si>
  <si>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</si>
  <si>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</si>
  <si>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</si>
  <si>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</si>
  <si>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</si>
  <si>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</si>
  <si>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</si>
  <si>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</si>
  <si>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</si>
  <si>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</si>
  <si>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</si>
  <si>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</si>
  <si>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</si>
  <si>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</si>
  <si>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</si>
  <si>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</si>
  <si>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</si>
  <si>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</si>
  <si>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</si>
  <si>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</si>
  <si>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</si>
  <si>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</si>
  <si>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</si>
  <si>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</si>
  <si>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</si>
  <si>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</si>
  <si>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</si>
  <si>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</si>
  <si>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</si>
  <si>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</si>
  <si>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</si>
  <si>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</si>
  <si>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</si>
  <si>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</si>
  <si>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</si>
  <si>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</si>
  <si>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</si>
  <si>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</si>
  <si>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</si>
  <si>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</si>
  <si>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</si>
  <si>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</si>
  <si>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</si>
  <si>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</si>
  <si>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</si>
  <si>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</si>
  <si>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</si>
  <si>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</si>
  <si>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</si>
  <si>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</si>
  <si>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</si>
  <si>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</si>
  <si>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</si>
  <si>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</si>
  <si>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</si>
  <si>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</si>
  <si>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</si>
  <si>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</si>
  <si>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</si>
  <si>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</si>
  <si>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</si>
  <si>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</si>
  <si>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</si>
  <si>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</si>
  <si>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</si>
  <si>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</si>
  <si>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</si>
  <si>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</si>
  <si>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</si>
  <si>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</si>
  <si>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</si>
  <si>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</si>
  <si>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</si>
  <si>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</si>
  <si>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</si>
  <si>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</si>
  <si>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</si>
  <si>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</si>
  <si>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</si>
  <si>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</si>
  <si>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</si>
  <si>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</si>
  <si>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</si>
  <si>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</si>
  <si>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</si>
  <si>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</si>
  <si>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</si>
  <si>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</si>
  <si>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</si>
  <si>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</si>
  <si>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</si>
  <si>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</si>
  <si>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</si>
  <si>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</si>
  <si>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</si>
  <si>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</si>
  <si>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</si>
  <si>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</si>
  <si>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</si>
  <si>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</si>
  <si>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</si>
  <si>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</si>
  <si>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</si>
  <si>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</si>
  <si>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</si>
  <si>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</si>
  <si>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</si>
  <si>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</si>
  <si>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</si>
  <si>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</si>
  <si>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</si>
  <si>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</si>
  <si>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</si>
  <si>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</si>
  <si>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</si>
  <si>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</si>
  <si>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</si>
  <si>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</si>
  <si>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</si>
  <si>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</si>
  <si>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</si>
  <si>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</si>
  <si>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</si>
  <si>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</si>
  <si>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</si>
  <si>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</si>
  <si>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</si>
  <si>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</si>
  <si>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</si>
  <si>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</si>
  <si>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</si>
  <si>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</si>
  <si>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</si>
  <si>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</si>
  <si>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</si>
  <si>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</si>
  <si>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</si>
  <si>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</si>
  <si>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</si>
  <si>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</si>
  <si>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</si>
  <si>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</si>
  <si>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</si>
  <si>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</si>
  <si>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</si>
  <si>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</si>
  <si>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</si>
  <si>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</si>
  <si>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</si>
  <si>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</si>
  <si>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</si>
  <si>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</si>
  <si>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</si>
  <si>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</si>
  <si>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</si>
  <si>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</si>
  <si>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</si>
  <si>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</si>
  <si>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</si>
  <si>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</si>
  <si>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</si>
  <si>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</si>
  <si>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</si>
  <si>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</si>
  <si>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</si>
  <si>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</si>
  <si>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</si>
  <si>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</si>
  <si>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</si>
  <si>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</si>
  <si>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</si>
  <si>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</si>
  <si>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</si>
  <si>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</si>
  <si>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</si>
  <si>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</si>
  <si>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</si>
  <si>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</si>
  <si>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</si>
  <si>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</si>
  <si>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</si>
  <si>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</si>
  <si>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</si>
  <si>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</si>
  <si>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</si>
  <si>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</si>
  <si>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</si>
  <si>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</si>
  <si>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</si>
  <si>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</si>
  <si>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</si>
  <si>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</si>
  <si>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</si>
  <si>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</si>
  <si>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</si>
  <si>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</si>
  <si>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</si>
  <si>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</si>
  <si>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</si>
  <si>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</si>
  <si>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</si>
  <si>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</si>
  <si>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</si>
  <si>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</si>
  <si>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</si>
  <si>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</si>
  <si>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</si>
  <si>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</si>
  <si>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</si>
  <si>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</si>
  <si>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</si>
  <si>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</si>
  <si>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</si>
  <si>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</si>
  <si>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</si>
  <si>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</si>
  <si>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</si>
  <si>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</si>
  <si>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</si>
  <si>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</si>
  <si>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</si>
  <si>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</si>
  <si>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</si>
  <si>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</si>
  <si>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</si>
  <si>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</si>
  <si>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</si>
  <si>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</si>
  <si>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</si>
  <si>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</si>
  <si>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</si>
  <si>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</si>
  <si>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</si>
  <si>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</si>
  <si>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</si>
  <si>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</si>
  <si>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</si>
  <si>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</si>
  <si>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</si>
  <si>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</si>
  <si>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</si>
  <si>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</si>
  <si>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</si>
  <si>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</si>
  <si>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</si>
  <si>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</si>
  <si>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</si>
  <si>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</si>
  <si>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</si>
  <si>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</si>
  <si>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</si>
  <si>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</si>
  <si>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</si>
  <si>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</si>
  <si>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</si>
  <si>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</si>
  <si>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</si>
  <si>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</si>
  <si>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</si>
  <si>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</si>
  <si>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</si>
  <si>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</si>
  <si>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</si>
  <si>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</si>
  <si>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</si>
  <si>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</si>
  <si>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</si>
  <si>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</si>
  <si>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</si>
  <si>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</si>
  <si>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</si>
  <si>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</si>
  <si>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</si>
  <si>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</si>
  <si>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</si>
  <si>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</si>
  <si>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</si>
  <si>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</si>
  <si>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</si>
  <si>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</si>
  <si>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</si>
  <si>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</si>
  <si>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</si>
  <si>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</si>
  <si>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</si>
  <si>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</si>
  <si>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</si>
  <si>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</si>
  <si>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</si>
  <si>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</si>
  <si>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</si>
  <si>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</si>
  <si>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</si>
  <si>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</si>
  <si>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</si>
  <si>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</si>
  <si>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</si>
  <si>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</si>
  <si>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</si>
  <si>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</si>
  <si>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</si>
  <si>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</si>
  <si>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</si>
  <si>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</si>
  <si>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</si>
  <si>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</si>
  <si>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</si>
  <si>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</si>
  <si>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</si>
  <si>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</si>
  <si>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</si>
  <si>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</si>
  <si>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</si>
  <si>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</si>
  <si>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</si>
  <si>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</si>
  <si>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</si>
  <si>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</si>
  <si>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</si>
  <si>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</si>
  <si>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</si>
  <si>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</si>
  <si>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</si>
  <si>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</si>
  <si>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</si>
  <si>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</si>
  <si>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</si>
  <si>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</si>
  <si>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</si>
  <si>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</si>
  <si>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</si>
  <si>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</si>
  <si>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</si>
  <si>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</si>
  <si>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</si>
  <si>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</si>
  <si>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</si>
  <si>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</si>
  <si>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</si>
  <si>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</si>
  <si>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</si>
  <si>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</si>
  <si>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</si>
  <si>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</si>
  <si>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</si>
  <si>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</si>
  <si>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</si>
  <si>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</si>
  <si>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</si>
  <si>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</si>
  <si>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</si>
  <si>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</si>
  <si>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</si>
  <si>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</si>
  <si>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</si>
  <si>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</si>
  <si>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</si>
  <si>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</si>
  <si>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</si>
  <si>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</si>
  <si>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</si>
  <si>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</si>
  <si>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</si>
  <si>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</si>
  <si>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</si>
  <si>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</si>
  <si>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</si>
  <si>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</si>
  <si>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</si>
  <si>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</si>
  <si>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</si>
  <si>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</si>
  <si>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</si>
  <si>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</si>
  <si>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</si>
  <si>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</si>
  <si>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</si>
  <si>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</si>
  <si>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</si>
  <si>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</si>
  <si>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</si>
  <si>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</si>
  <si>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</si>
  <si>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</si>
  <si>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</si>
  <si>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</si>
  <si>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</si>
  <si>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</si>
  <si>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</si>
  <si>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</si>
  <si>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</si>
  <si>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</si>
  <si>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</si>
  <si>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</si>
  <si>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</si>
  <si>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</si>
  <si>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</si>
  <si>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</si>
  <si>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</si>
  <si>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</si>
  <si>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</si>
  <si>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</si>
  <si>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</si>
  <si>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</si>
  <si>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</si>
  <si>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</si>
  <si>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</si>
  <si>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</si>
  <si>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</si>
  <si>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</si>
  <si>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</si>
  <si>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</si>
  <si>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</si>
  <si>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</si>
  <si>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</si>
  <si>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</si>
  <si>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</si>
  <si>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</si>
  <si>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</si>
  <si>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</si>
  <si>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</si>
  <si>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</si>
  <si>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</si>
  <si>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</si>
  <si>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</si>
  <si>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</si>
  <si>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</si>
  <si>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</si>
  <si>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</si>
  <si>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</si>
  <si>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</si>
  <si>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</si>
  <si>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</si>
  <si>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</si>
  <si>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</si>
  <si>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</si>
  <si>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</si>
  <si>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</si>
  <si>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</si>
  <si>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</si>
  <si>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</si>
  <si>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</si>
  <si>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</si>
  <si>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</si>
  <si>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</si>
  <si>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</si>
  <si>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</si>
  <si>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</si>
  <si>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</si>
  <si>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</si>
  <si>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</si>
  <si>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</si>
  <si>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</si>
  <si>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</si>
  <si>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</si>
  <si>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</si>
  <si>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</si>
  <si>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</si>
  <si>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</si>
  <si>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</si>
  <si>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</si>
  <si>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</si>
  <si>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</si>
  <si>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</si>
  <si>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</si>
  <si>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</si>
  <si>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</si>
  <si>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</si>
  <si>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</si>
  <si>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</si>
  <si>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</si>
  <si>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</si>
  <si>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</si>
  <si>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</si>
  <si>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</si>
  <si>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</si>
  <si>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</si>
  <si>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</si>
  <si>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</si>
  <si>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</si>
  <si>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</si>
  <si>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</si>
  <si>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</si>
  <si>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</si>
  <si>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</si>
  <si>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</si>
  <si>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</si>
  <si>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</si>
  <si>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</si>
  <si>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</si>
  <si>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</si>
  <si>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</si>
  <si>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</si>
  <si>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</si>
  <si>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</si>
  <si>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</si>
  <si>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</si>
  <si>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</si>
  <si>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</si>
  <si>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</si>
  <si>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</si>
  <si>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</si>
  <si>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</si>
  <si>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</si>
  <si>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</si>
  <si>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</si>
  <si>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</si>
  <si>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</si>
  <si>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</si>
  <si>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</si>
  <si>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</si>
  <si>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</si>
  <si>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</si>
  <si>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</si>
  <si>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</si>
  <si>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</si>
  <si>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</si>
  <si>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</si>
  <si>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</si>
  <si>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</si>
  <si>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</si>
  <si>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</si>
  <si>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</si>
  <si>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</si>
  <si>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</si>
  <si>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</si>
  <si>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</si>
  <si>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</si>
  <si>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</si>
  <si>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</si>
  <si>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</si>
  <si>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</si>
  <si>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</si>
  <si>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</si>
  <si>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</si>
  <si>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</si>
  <si>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</si>
  <si>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</si>
  <si>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</si>
  <si>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</si>
  <si>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</si>
  <si>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</si>
  <si>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</si>
  <si>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</si>
  <si>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</si>
  <si>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</si>
  <si>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</si>
  <si>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</si>
  <si>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</si>
  <si>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</si>
  <si>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</si>
  <si>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</si>
  <si>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</si>
  <si>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</si>
  <si>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</si>
  <si>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</si>
  <si>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</si>
  <si>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</si>
  <si>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</si>
  <si>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</si>
  <si>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</si>
  <si>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</si>
  <si>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</si>
  <si>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</si>
  <si>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</si>
  <si>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</si>
  <si>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</si>
  <si>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</si>
  <si>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</si>
  <si>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</si>
  <si>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</si>
  <si>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</si>
  <si>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</si>
  <si>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</si>
  <si>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</si>
  <si>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</si>
  <si>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</si>
  <si>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</si>
  <si>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</si>
  <si>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</si>
  <si>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</si>
  <si>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</si>
  <si>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</si>
  <si>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</si>
  <si>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</si>
  <si>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</si>
  <si>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</si>
  <si>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</si>
  <si>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</si>
  <si>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</si>
  <si>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</si>
  <si>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</si>
  <si>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</si>
  <si>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</si>
  <si>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</si>
  <si>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</si>
  <si>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</si>
  <si>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</si>
  <si>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</si>
  <si>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</si>
  <si>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</si>
  <si>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</si>
  <si>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</si>
  <si>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</si>
  <si>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</si>
  <si>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</si>
  <si>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</si>
  <si>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</si>
  <si>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</si>
  <si>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</si>
  <si>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</si>
  <si>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</si>
  <si>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</si>
  <si>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</si>
  <si>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</si>
  <si>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</si>
  <si>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</si>
  <si>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</si>
  <si>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</si>
  <si>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</si>
  <si>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</si>
  <si>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</si>
  <si>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</si>
  <si>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</si>
  <si>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</si>
  <si>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</si>
  <si>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</si>
  <si>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</si>
  <si>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</si>
  <si>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</si>
  <si>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</si>
  <si>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</si>
  <si>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</si>
  <si>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</si>
  <si>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</si>
  <si>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</si>
  <si>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</si>
  <si>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</si>
  <si>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</si>
  <si>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</si>
  <si>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</si>
  <si>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</si>
  <si>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</si>
  <si>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</si>
  <si>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</si>
  <si>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</si>
  <si>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</si>
  <si>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</si>
  <si>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</si>
  <si>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</si>
  <si>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</si>
  <si>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</si>
  <si>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</si>
  <si>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</si>
  <si>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</si>
  <si>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</si>
  <si>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</si>
  <si>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</si>
  <si>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</si>
  <si>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</si>
  <si>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</si>
  <si>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</si>
  <si>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</si>
  <si>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</si>
  <si>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</si>
  <si>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</si>
  <si>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</si>
  <si>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</si>
  <si>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</si>
  <si>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</si>
  <si>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</si>
  <si>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</si>
  <si>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</si>
  <si>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</si>
  <si>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</si>
  <si>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</si>
  <si>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</si>
  <si>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</si>
  <si>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</si>
  <si>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</si>
  <si>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</si>
  <si>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</si>
  <si>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</si>
  <si>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</si>
  <si>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</si>
  <si>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</si>
  <si>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</si>
  <si>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</si>
  <si>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</si>
  <si>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</si>
  <si>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</si>
  <si>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</si>
  <si>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</si>
  <si>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</si>
  <si>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</si>
  <si>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</si>
  <si>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</si>
  <si>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</si>
  <si>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</si>
  <si>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</si>
  <si>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</si>
  <si>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</si>
  <si>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</si>
  <si>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</si>
  <si>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</si>
  <si>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</si>
  <si>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</si>
  <si>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</si>
  <si>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</si>
  <si>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</si>
  <si>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</si>
  <si>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</si>
  <si>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</si>
  <si>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</si>
  <si>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</si>
  <si>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</si>
  <si>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</si>
  <si>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</si>
  <si>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</si>
  <si>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</si>
  <si>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</si>
  <si>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</si>
  <si>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</si>
  <si>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</si>
  <si>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</si>
  <si>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</si>
  <si>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</si>
  <si>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</si>
  <si>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</si>
  <si>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</si>
  <si>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</si>
  <si>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</si>
  <si>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</si>
  <si>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</si>
  <si>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</si>
  <si>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</si>
  <si>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</si>
  <si>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</si>
  <si>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</si>
  <si>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</si>
  <si>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</si>
  <si>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</si>
  <si>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</si>
  <si>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</si>
  <si>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</si>
  <si>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</si>
  <si>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</si>
  <si>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</si>
  <si>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</si>
  <si>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</si>
  <si>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</si>
  <si>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</si>
  <si>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</si>
  <si>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</si>
  <si>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</si>
  <si>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</si>
  <si>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</si>
  <si>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</si>
  <si>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</si>
  <si>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</si>
  <si>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</si>
  <si>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</si>
  <si>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</si>
  <si>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</si>
  <si>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</si>
  <si>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</si>
  <si>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</si>
  <si>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</si>
  <si>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</si>
  <si>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</si>
  <si>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</si>
  <si>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</si>
  <si>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</si>
  <si>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</si>
  <si>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</si>
  <si>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</si>
  <si>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</si>
  <si>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</si>
  <si>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</si>
  <si>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</si>
  <si>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</si>
  <si>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</si>
  <si>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</si>
  <si>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</si>
  <si>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</si>
  <si>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</si>
  <si>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</si>
  <si>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</si>
  <si>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</si>
  <si>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</si>
  <si>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</si>
  <si>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</si>
  <si>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</si>
  <si>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</si>
  <si>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</si>
  <si>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</si>
  <si>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</si>
  <si>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</si>
  <si>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</si>
  <si>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</si>
  <si>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</si>
  <si>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</si>
  <si>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</si>
  <si>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</si>
  <si>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</si>
  <si>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</si>
  <si>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</si>
  <si>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</si>
  <si>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</si>
  <si>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</si>
  <si>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</si>
  <si>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</si>
  <si>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</si>
  <si>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</si>
  <si>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</si>
  <si>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</si>
  <si>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</si>
  <si>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</si>
  <si>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</si>
  <si>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</si>
  <si>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</si>
  <si>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</si>
  <si>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</si>
  <si>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</si>
  <si>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</si>
  <si>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</si>
  <si>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</si>
  <si>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</si>
  <si>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</si>
  <si>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</si>
  <si>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</si>
  <si>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</si>
  <si>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</si>
  <si>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</si>
  <si>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</si>
  <si>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</si>
  <si>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</si>
  <si>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</si>
  <si>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</si>
  <si>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</si>
  <si>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</si>
  <si>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</si>
  <si>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</si>
  <si>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</si>
  <si>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</si>
  <si>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</si>
  <si>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</si>
  <si>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</si>
  <si>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</si>
  <si>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</si>
  <si>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</si>
  <si>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</si>
  <si>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</si>
  <si>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</si>
  <si>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</si>
  <si>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</si>
  <si>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</si>
  <si>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</si>
  <si>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</si>
  <si>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</si>
  <si>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</si>
  <si>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</si>
  <si>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</si>
  <si>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</si>
  <si>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</si>
  <si>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</si>
  <si>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</si>
  <si>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</si>
  <si>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</si>
  <si>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</si>
  <si>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</si>
  <si>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</si>
  <si>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</si>
  <si>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</si>
  <si>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</si>
  <si>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</si>
  <si>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</si>
  <si>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</si>
  <si>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</si>
  <si>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</si>
  <si>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</si>
  <si>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</si>
  <si>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</si>
  <si>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</si>
  <si>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</si>
  <si>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</si>
  <si>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</si>
  <si>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</si>
  <si>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</si>
  <si>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</si>
  <si>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</si>
  <si>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</si>
  <si>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</si>
  <si>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</si>
  <si>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</si>
  <si>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</si>
  <si>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</si>
  <si>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</si>
  <si>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</si>
  <si>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</si>
  <si>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</si>
  <si>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</si>
  <si>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</si>
  <si>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</si>
  <si>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</si>
  <si>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</si>
  <si>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</si>
  <si>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</si>
  <si>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</si>
  <si>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</si>
  <si>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</si>
  <si>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</si>
  <si>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</si>
  <si>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</si>
  <si>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</si>
  <si>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</si>
  <si>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</si>
  <si>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</si>
  <si>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</si>
  <si>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</si>
  <si>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</si>
  <si>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</si>
  <si>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</si>
  <si>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</si>
  <si>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</si>
  <si>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</si>
  <si>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</si>
  <si>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</si>
  <si>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</si>
  <si>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</si>
  <si>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</si>
  <si>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</si>
  <si>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</si>
  <si>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</si>
  <si>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</si>
  <si>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</si>
  <si>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</si>
  <si>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</si>
  <si>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</si>
  <si>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</si>
  <si>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</si>
  <si>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</si>
  <si>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</si>
  <si>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</si>
  <si>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</si>
  <si>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</si>
  <si>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</si>
  <si>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</si>
  <si>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</si>
  <si>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</si>
  <si>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</si>
  <si>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</si>
  <si>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</si>
  <si>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</si>
  <si>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</si>
  <si>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</si>
  <si>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</si>
  <si>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</si>
  <si>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</si>
  <si>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</si>
  <si>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</si>
  <si>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</si>
  <si>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</si>
  <si>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</si>
  <si>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</si>
  <si>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</si>
  <si>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</si>
  <si>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</si>
  <si>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</si>
  <si>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</si>
  <si>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</si>
  <si>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</si>
  <si>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</si>
  <si>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</si>
  <si>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</si>
  <si>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</si>
  <si>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</si>
  <si>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</si>
  <si>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</si>
  <si>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</si>
  <si>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</si>
  <si>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</si>
  <si>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</si>
  <si>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</si>
  <si>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</si>
  <si>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</si>
  <si>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</si>
  <si>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</si>
  <si>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</si>
  <si>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</si>
  <si>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</si>
  <si>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</si>
  <si>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</si>
  <si>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</si>
  <si>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</si>
  <si>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</si>
  <si>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</si>
  <si>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</si>
  <si>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</si>
  <si>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</si>
  <si>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</si>
  <si>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</si>
  <si>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</si>
  <si>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</si>
  <si>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</si>
  <si>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</si>
  <si>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</si>
  <si>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</si>
  <si>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</si>
  <si>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</si>
  <si>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</si>
  <si>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</si>
  <si>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</si>
  <si>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</si>
  <si>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</si>
  <si>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</si>
  <si>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</si>
  <si>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</si>
  <si>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</si>
  <si>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</si>
  <si>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</si>
  <si>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</si>
  <si>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</si>
  <si>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</si>
  <si>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</si>
  <si>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</si>
  <si>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</si>
  <si>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</si>
  <si>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</si>
  <si>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</si>
  <si>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</si>
  <si>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</si>
  <si>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</si>
  <si>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</si>
  <si>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</si>
  <si>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</si>
  <si>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</si>
  <si>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</si>
  <si>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</si>
  <si>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</si>
  <si>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</si>
  <si>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</si>
  <si>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</si>
  <si>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</si>
  <si>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</si>
  <si>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</si>
  <si>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</si>
  <si>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</si>
  <si>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</si>
  <si>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</si>
  <si>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</si>
  <si>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</si>
  <si>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</si>
  <si>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</si>
  <si>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</si>
  <si>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</si>
  <si>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</si>
  <si>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</si>
  <si>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</si>
  <si>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</si>
  <si>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</si>
  <si>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</si>
  <si>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</si>
  <si>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</si>
  <si>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</si>
  <si>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</si>
  <si>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</si>
  <si>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</si>
  <si>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</si>
  <si>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</si>
  <si>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</si>
  <si>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</si>
  <si>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</si>
  <si>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</si>
  <si>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</si>
  <si>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</si>
  <si>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</si>
  <si>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</si>
  <si>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</si>
  <si>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</si>
  <si>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</si>
  <si>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</si>
  <si>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</si>
  <si>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</si>
  <si>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</si>
  <si>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</si>
  <si>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</si>
  <si>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</si>
  <si>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</si>
  <si>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</si>
  <si>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</si>
  <si>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</si>
  <si>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</si>
  <si>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</si>
  <si>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</si>
  <si>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</si>
  <si>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</si>
  <si>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</si>
  <si>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</si>
  <si>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</si>
  <si>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</si>
  <si>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</si>
  <si>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</si>
  <si>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</si>
  <si>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</si>
  <si>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</si>
  <si>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</si>
  <si>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</si>
  <si>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</si>
  <si>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</si>
  <si>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</si>
  <si>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</si>
  <si>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</si>
  <si>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</si>
  <si>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</si>
  <si>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</si>
  <si>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</si>
  <si>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</si>
  <si>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</si>
  <si>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</si>
  <si>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</si>
  <si>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</si>
  <si>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</si>
  <si>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</si>
  <si>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</si>
  <si>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</si>
  <si>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</si>
  <si>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</si>
  <si>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</si>
  <si>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</si>
  <si>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</si>
  <si>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</si>
  <si>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</si>
  <si>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</si>
  <si>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</si>
  <si>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</si>
  <si>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</si>
  <si>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</si>
  <si>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</si>
  <si>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</si>
  <si>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</si>
  <si>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</si>
  <si>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</si>
  <si>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</si>
  <si>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</si>
  <si>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</si>
  <si>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</si>
  <si>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</si>
  <si>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</si>
  <si>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</si>
  <si>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</si>
  <si>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</si>
  <si>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</si>
  <si>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</si>
  <si>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</si>
  <si>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</si>
  <si>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</si>
  <si>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</si>
  <si>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</si>
  <si>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</si>
  <si>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</si>
  <si>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</si>
  <si>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</si>
  <si>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</si>
  <si>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</si>
  <si>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</si>
  <si>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</si>
  <si>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</si>
  <si>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</si>
  <si>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</si>
  <si>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</si>
  <si>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</si>
  <si>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</si>
  <si>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</si>
  <si>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</si>
  <si>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</si>
  <si>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</si>
  <si>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</si>
  <si>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</si>
  <si>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</si>
  <si>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</si>
  <si>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</si>
  <si>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</si>
  <si>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</si>
  <si>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</si>
  <si>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</si>
  <si>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</si>
  <si>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</si>
  <si>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</si>
  <si>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</si>
  <si>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</si>
  <si>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</si>
  <si>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</si>
  <si>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</si>
  <si>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</si>
  <si>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</si>
  <si>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</si>
  <si>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</si>
  <si>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</si>
  <si>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</si>
  <si>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</si>
  <si>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</si>
  <si>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</si>
  <si>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</si>
  <si>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</si>
  <si>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</si>
  <si>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</si>
  <si>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</si>
  <si>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</si>
  <si>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</si>
  <si>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</si>
  <si>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</si>
  <si>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</si>
  <si>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</si>
  <si>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</si>
  <si>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</si>
  <si>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</si>
  <si>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</si>
  <si>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</si>
  <si>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</si>
  <si>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</si>
  <si>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</si>
  <si>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</si>
  <si>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</si>
  <si>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</si>
  <si>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</si>
  <si>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</si>
  <si>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</si>
  <si>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</si>
  <si>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</si>
  <si>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</si>
  <si>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</si>
  <si>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</si>
  <si>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</si>
  <si>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</si>
  <si>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</si>
  <si>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</si>
  <si>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</si>
  <si>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</si>
  <si>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</si>
  <si>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</si>
  <si>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</si>
  <si>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</si>
  <si>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</si>
  <si>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</si>
  <si>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</si>
  <si>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</si>
  <si>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</si>
  <si>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</si>
  <si>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</si>
  <si>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</si>
  <si>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</si>
  <si>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</si>
  <si>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</si>
  <si>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</si>
  <si>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</si>
  <si>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</si>
  <si>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</si>
  <si>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</si>
  <si>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</si>
  <si>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</si>
  <si>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</si>
  <si>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</si>
  <si>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</si>
  <si>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</si>
  <si>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</si>
  <si>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</si>
  <si>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</si>
  <si>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</si>
  <si>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</si>
  <si>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</si>
  <si>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</si>
  <si>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</si>
  <si>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</si>
  <si>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</si>
  <si>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</si>
  <si>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</si>
  <si>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</si>
  <si>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</si>
  <si>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</si>
  <si>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</si>
  <si>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</si>
  <si>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</si>
  <si>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</si>
  <si>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</si>
  <si>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</si>
  <si>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</si>
  <si>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</si>
  <si>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</si>
  <si>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</si>
  <si>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</si>
  <si>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</si>
  <si>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</si>
  <si>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</si>
  <si>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</si>
  <si>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</si>
  <si>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</si>
  <si>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</si>
  <si>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</si>
  <si>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</si>
  <si>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</si>
  <si>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</si>
  <si>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</si>
  <si>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</si>
  <si>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</si>
  <si>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</si>
  <si>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</si>
  <si>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</si>
  <si>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</si>
  <si>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</si>
  <si>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</si>
  <si>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</si>
  <si>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</si>
  <si>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</si>
  <si>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</si>
  <si>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</si>
  <si>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</si>
  <si>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</si>
  <si>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</si>
  <si>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</si>
  <si>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</si>
  <si>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</si>
  <si>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</si>
  <si>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</si>
  <si>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</si>
  <si>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</si>
  <si>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</si>
  <si>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</si>
  <si>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</si>
  <si>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</si>
  <si>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</si>
  <si>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</si>
  <si>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</si>
  <si>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</si>
  <si>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</si>
  <si>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</si>
  <si>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</si>
  <si>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</si>
  <si>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</si>
  <si>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</si>
  <si>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</si>
  <si>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</si>
  <si>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</si>
  <si>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</si>
  <si>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</si>
  <si>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</si>
  <si>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</si>
  <si>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</si>
  <si>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</si>
  <si>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</si>
  <si>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</si>
  <si>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</si>
  <si>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</si>
  <si>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</si>
  <si>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</si>
  <si>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</si>
  <si>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</si>
  <si>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</si>
  <si>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</si>
  <si>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</si>
  <si>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</si>
  <si>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</si>
  <si>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</si>
  <si>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</si>
  <si>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</si>
  <si>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</si>
  <si>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</si>
  <si>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</si>
  <si>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</si>
  <si>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</si>
  <si>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</si>
  <si>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</si>
  <si>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</si>
  <si>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</si>
  <si>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</si>
  <si>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</si>
  <si>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</si>
  <si>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</si>
  <si>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</si>
  <si>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</si>
  <si>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</si>
  <si>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</si>
  <si>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</si>
  <si>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</si>
  <si>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</si>
  <si>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</si>
  <si>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</si>
  <si>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</si>
  <si>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</si>
  <si>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</si>
  <si>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</si>
  <si>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</si>
  <si>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</si>
  <si>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</si>
  <si>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</si>
  <si>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</si>
  <si>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</si>
  <si>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</si>
  <si>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</si>
  <si>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</si>
  <si>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</si>
  <si>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</si>
  <si>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</si>
  <si>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</si>
  <si>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</si>
  <si>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</si>
  <si>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</si>
  <si>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</si>
  <si>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</si>
  <si>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</si>
  <si>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</si>
  <si>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</si>
  <si>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</si>
  <si>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</si>
  <si>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</si>
  <si>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</si>
  <si>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</si>
  <si>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</si>
  <si>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</si>
  <si>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</si>
  <si>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</si>
  <si>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</si>
  <si>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</si>
  <si>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</si>
  <si>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</si>
  <si>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</si>
  <si>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</si>
  <si>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</si>
  <si>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</si>
  <si>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</si>
  <si>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</si>
  <si>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</si>
  <si>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</si>
  <si>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</si>
  <si>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</si>
  <si>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</si>
  <si>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</si>
  <si>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</si>
  <si>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</si>
  <si>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</si>
  <si>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</si>
  <si>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</si>
  <si>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</si>
  <si>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</si>
  <si>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</si>
  <si>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</si>
  <si>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</si>
  <si>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</si>
  <si>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</si>
  <si>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</si>
  <si>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</si>
  <si>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</si>
  <si>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</si>
  <si>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</si>
  <si>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</si>
  <si>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</si>
  <si>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</si>
  <si>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</si>
  <si>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</si>
  <si>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</si>
  <si>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</si>
  <si>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</si>
  <si>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</si>
  <si>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</si>
  <si>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</si>
  <si>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</si>
  <si>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</si>
  <si>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</si>
  <si>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</si>
  <si>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</si>
  <si>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</si>
  <si>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</si>
  <si>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</si>
  <si>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</si>
  <si>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</si>
  <si>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</si>
  <si>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</si>
  <si>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</si>
  <si>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</si>
  <si>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</si>
  <si>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</si>
  <si>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</si>
  <si>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</si>
  <si>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</si>
  <si>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</si>
  <si>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</si>
  <si>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</si>
  <si>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</si>
  <si>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</si>
  <si>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</si>
  <si>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</si>
  <si>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</si>
  <si>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</si>
  <si>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</si>
  <si>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</si>
  <si>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</si>
  <si>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</si>
  <si>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</si>
  <si>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</si>
  <si>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</si>
  <si>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</si>
  <si>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</si>
  <si>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</si>
  <si>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</si>
  <si>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</si>
  <si>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</si>
  <si>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</si>
  <si>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</si>
  <si>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</si>
  <si>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</si>
  <si>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</si>
  <si>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</si>
  <si>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</si>
  <si>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</si>
  <si>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</si>
  <si>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</si>
  <si>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</si>
  <si>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</si>
  <si>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</si>
  <si>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</si>
  <si>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</si>
  <si>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</si>
  <si>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</si>
  <si>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</si>
  <si>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</si>
  <si>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</si>
  <si>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</si>
  <si>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</si>
  <si>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</si>
  <si>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</si>
  <si>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</si>
  <si>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</si>
  <si>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</si>
  <si>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</si>
  <si>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</si>
  <si>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</si>
  <si>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</si>
  <si>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</si>
  <si>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</si>
  <si>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</si>
  <si>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</si>
  <si>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</si>
  <si>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</si>
  <si>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</si>
  <si>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</si>
  <si>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</si>
  <si>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</si>
  <si>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</si>
  <si>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</si>
  <si>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</si>
  <si>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</si>
  <si>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</si>
  <si>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</si>
  <si>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</si>
  <si>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</si>
  <si>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</si>
  <si>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</si>
  <si>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</si>
  <si>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</si>
  <si>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</si>
  <si>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</si>
  <si>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</si>
  <si>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</si>
  <si>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</si>
  <si>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</si>
  <si>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</si>
  <si>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</si>
  <si>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</si>
  <si>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</si>
  <si>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</si>
  <si>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</si>
  <si>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</si>
  <si>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</si>
  <si>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</si>
  <si>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</si>
  <si>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</si>
  <si>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</si>
  <si>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</si>
  <si>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</si>
  <si>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</si>
  <si>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</si>
  <si>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</si>
  <si>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</si>
  <si>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</si>
  <si>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</si>
  <si>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</si>
  <si>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</si>
  <si>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</si>
  <si>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</si>
  <si>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</si>
  <si>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</si>
  <si>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</si>
  <si>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</si>
  <si>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</si>
  <si>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</si>
  <si>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</si>
  <si>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</si>
  <si>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</si>
  <si>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</si>
  <si>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</si>
  <si>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</si>
  <si>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</si>
  <si>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</si>
  <si>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</si>
  <si>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</si>
  <si>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</si>
  <si>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</si>
  <si>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</si>
  <si>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</si>
  <si>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</si>
  <si>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</si>
  <si>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</si>
  <si>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</si>
  <si>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</si>
  <si>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</si>
  <si>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</si>
  <si>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</si>
  <si>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</si>
  <si>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</si>
  <si>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</si>
  <si>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</si>
  <si>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</si>
  <si>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</si>
  <si>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</si>
  <si>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</si>
  <si>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</si>
  <si>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</si>
  <si>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</si>
  <si>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</si>
  <si>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</si>
  <si>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</si>
  <si>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</si>
  <si>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</si>
  <si>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</si>
  <si>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</si>
  <si>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</si>
  <si>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</si>
  <si>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</si>
  <si>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</si>
  <si>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</si>
  <si>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</si>
  <si>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</si>
  <si>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</si>
  <si>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</si>
  <si>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</si>
  <si>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</si>
  <si>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</si>
  <si>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</si>
  <si>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</si>
  <si>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</si>
  <si>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</si>
  <si>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</si>
  <si>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</si>
  <si>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</si>
  <si>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</si>
  <si>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</si>
  <si>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</si>
  <si>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</si>
  <si>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</si>
  <si>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</si>
  <si>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</si>
  <si>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</si>
  <si>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</si>
  <si>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</si>
  <si>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</si>
  <si>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</si>
  <si>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</si>
  <si>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</si>
  <si>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</si>
  <si>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</si>
  <si>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</si>
  <si>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</si>
  <si>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</si>
  <si>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</si>
  <si>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</si>
  <si>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</si>
  <si>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</si>
  <si>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</si>
  <si>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</si>
  <si>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</si>
  <si>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</si>
  <si>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</si>
  <si>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</si>
  <si>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</si>
  <si>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</si>
  <si>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</si>
  <si>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</si>
  <si>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</si>
  <si>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</si>
  <si>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</si>
  <si>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</si>
  <si>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</si>
  <si>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</si>
  <si>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</si>
  <si>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</si>
  <si>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</si>
  <si>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</si>
  <si>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</si>
  <si>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</si>
  <si>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</si>
  <si>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</si>
  <si>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</si>
  <si>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</si>
  <si>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</si>
  <si>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</si>
  <si>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</si>
  <si>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</si>
  <si>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</si>
  <si>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</si>
  <si>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</si>
  <si>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</si>
  <si>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</si>
  <si>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</si>
  <si>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</si>
  <si>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</si>
  <si>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</si>
  <si>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</si>
  <si>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</si>
  <si>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</si>
  <si>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</si>
  <si>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</si>
  <si>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</si>
  <si>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</si>
  <si>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</si>
  <si>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</si>
  <si>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</si>
  <si>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</si>
  <si>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</si>
  <si>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</si>
  <si>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</si>
  <si>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</si>
  <si>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</si>
  <si>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</si>
  <si>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</si>
  <si>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</si>
  <si>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</si>
  <si>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</si>
  <si>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</si>
  <si>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</si>
  <si>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</si>
  <si>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</si>
  <si>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</si>
  <si>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</si>
  <si>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</si>
  <si>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</si>
  <si>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</si>
  <si>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</si>
  <si>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</si>
  <si>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</si>
  <si>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</si>
  <si>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</si>
  <si>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</si>
  <si>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</si>
  <si>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</si>
  <si>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</si>
  <si>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</si>
  <si>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</si>
  <si>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</si>
  <si>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</si>
  <si>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</si>
  <si>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</si>
  <si>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</si>
  <si>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</si>
  <si>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</si>
  <si>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</si>
  <si>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</si>
  <si>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</si>
  <si>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</si>
  <si>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</si>
  <si>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</si>
  <si>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</si>
  <si>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</si>
  <si>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</si>
  <si>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</si>
  <si>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</si>
  <si>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</si>
  <si>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</si>
  <si>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</si>
  <si>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</si>
  <si>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</si>
  <si>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</si>
  <si>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</si>
  <si>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</si>
  <si>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</si>
  <si>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</si>
  <si>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</si>
  <si>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</si>
  <si>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</si>
  <si>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</si>
  <si>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</si>
  <si>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</si>
  <si>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</si>
  <si>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</si>
  <si>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</si>
  <si>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</si>
  <si>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</si>
  <si>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</si>
  <si>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</si>
  <si>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</si>
  <si>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</si>
  <si>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</si>
  <si>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</si>
  <si>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</si>
  <si>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</si>
  <si>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</si>
  <si>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</si>
  <si>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</si>
  <si>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</si>
  <si>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</si>
  <si>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</si>
  <si>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</si>
  <si>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</si>
  <si>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</si>
  <si>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</si>
  <si>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</si>
  <si>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</si>
  <si>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</si>
  <si>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</si>
  <si>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</si>
  <si>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</si>
  <si>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</si>
  <si>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</si>
  <si>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</si>
  <si>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</si>
  <si>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</si>
  <si>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</si>
  <si>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</si>
  <si>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</si>
  <si>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</si>
  <si>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</si>
  <si>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</si>
  <si>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</si>
  <si>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</si>
  <si>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</si>
  <si>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</si>
  <si>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</si>
  <si>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</si>
  <si>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</si>
  <si>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</si>
  <si>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</si>
  <si>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</si>
  <si>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</si>
  <si>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</si>
  <si>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</si>
  <si>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</si>
  <si>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</si>
  <si>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</si>
  <si>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</si>
  <si>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</si>
  <si>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</si>
  <si>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</si>
  <si>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</si>
  <si>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</si>
  <si>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</si>
  <si>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</si>
  <si>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</si>
  <si>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</si>
  <si>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</si>
  <si>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</si>
  <si>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</si>
  <si>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</si>
  <si>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</si>
  <si>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</si>
  <si>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</si>
  <si>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</si>
  <si>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</si>
  <si>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</si>
  <si>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</si>
  <si>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</si>
  <si>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</si>
  <si>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</si>
  <si>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</si>
  <si>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</si>
  <si>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</si>
  <si>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</si>
  <si>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</si>
  <si>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</si>
  <si>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</si>
  <si>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</si>
  <si>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</si>
  <si>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</si>
  <si>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</si>
  <si>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</si>
  <si>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</si>
  <si>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</si>
  <si>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</si>
  <si>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</si>
  <si>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</si>
  <si>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</si>
  <si>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</si>
  <si>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</si>
  <si>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</si>
  <si>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</si>
  <si>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</si>
  <si>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</si>
  <si>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</si>
  <si>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</si>
  <si>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</si>
  <si>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</si>
  <si>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</si>
  <si>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</si>
  <si>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</si>
  <si>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</si>
  <si>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</si>
  <si>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</si>
  <si>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</si>
  <si>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</si>
  <si>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</si>
  <si>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</si>
  <si>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</si>
  <si>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</si>
  <si>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</si>
  <si>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</si>
  <si>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</si>
  <si>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</si>
  <si>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</si>
  <si>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</si>
  <si>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</si>
  <si>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</si>
  <si>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</si>
  <si>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</si>
  <si>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</si>
  <si>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</si>
  <si>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</si>
  <si>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</si>
  <si>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</si>
  <si>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</si>
  <si>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</si>
  <si>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</si>
  <si>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</si>
  <si>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</si>
  <si>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</si>
  <si>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</si>
  <si>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</si>
  <si>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</si>
  <si>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</si>
  <si>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</si>
  <si>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</si>
  <si>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</si>
  <si>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</si>
  <si>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</si>
  <si>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</si>
  <si>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</si>
  <si>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</si>
  <si>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</si>
  <si>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</si>
  <si>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</si>
  <si>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</si>
  <si>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</si>
  <si>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</si>
  <si>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</si>
  <si>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</si>
  <si>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</si>
  <si>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</si>
  <si>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</si>
  <si>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</si>
  <si>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</si>
  <si>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</si>
  <si>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</si>
  <si>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</si>
  <si>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</si>
  <si>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</si>
  <si>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</si>
  <si>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</si>
  <si>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</si>
  <si>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</si>
  <si>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</si>
  <si>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</si>
  <si>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</si>
  <si>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</si>
  <si>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</si>
  <si>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</si>
  <si>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</si>
  <si>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</si>
  <si>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</si>
  <si>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</si>
  <si>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</si>
  <si>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</si>
  <si>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</si>
  <si>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</si>
  <si>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</si>
  <si>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</si>
  <si>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</si>
  <si>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</si>
  <si>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</si>
  <si>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</si>
  <si>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</si>
  <si>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</si>
  <si>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</si>
  <si>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</si>
  <si>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</si>
  <si>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</si>
  <si>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</si>
  <si>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</si>
  <si>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</si>
  <si>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</si>
  <si>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</si>
  <si>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</si>
  <si>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</si>
  <si>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</si>
  <si>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</si>
  <si>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</si>
  <si>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</si>
  <si>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</si>
  <si>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</si>
  <si>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</si>
  <si>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</si>
  <si>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</si>
  <si>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</si>
  <si>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</si>
  <si>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</si>
  <si>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</si>
  <si>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</si>
  <si>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</si>
  <si>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</si>
  <si>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</si>
  <si>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</si>
  <si>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</si>
  <si>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</si>
  <si>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</si>
  <si>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</si>
  <si>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</si>
  <si>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</si>
  <si>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</si>
  <si>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</si>
  <si>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</si>
  <si>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</si>
  <si>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</si>
  <si>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</si>
  <si>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</si>
  <si>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</si>
  <si>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</si>
  <si>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</si>
  <si>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</si>
  <si>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</si>
  <si>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</si>
  <si>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</si>
  <si>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</si>
  <si>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</si>
  <si>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</si>
  <si>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</si>
  <si>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</si>
  <si>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</si>
  <si>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</si>
  <si>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</si>
  <si>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</si>
  <si>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</si>
  <si>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</si>
  <si>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</si>
  <si>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</si>
  <si>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</si>
  <si>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</si>
  <si>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</si>
  <si>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</si>
  <si>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</si>
  <si>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</si>
  <si>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</si>
  <si>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</si>
  <si>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</si>
  <si>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</si>
  <si>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</si>
  <si>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</si>
  <si>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</si>
  <si>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</si>
  <si>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</si>
  <si>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</si>
  <si>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</si>
  <si>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</si>
  <si>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</si>
  <si>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</si>
  <si>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</si>
  <si>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</si>
  <si>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</si>
  <si>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</si>
  <si>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</si>
  <si>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</si>
  <si>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</si>
  <si>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</si>
  <si>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</si>
  <si>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</si>
  <si>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</si>
  <si>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</si>
  <si>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</si>
  <si>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</si>
  <si>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</si>
  <si>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</si>
  <si>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</si>
  <si>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</si>
  <si>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</si>
  <si>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</si>
  <si>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</si>
  <si>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</si>
  <si>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</si>
  <si>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</si>
  <si>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</si>
  <si>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</si>
  <si>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</si>
  <si>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</si>
  <si>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</si>
  <si>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</si>
  <si>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</si>
  <si>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</si>
  <si>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</si>
  <si>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</si>
  <si>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</si>
  <si>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</si>
  <si>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</si>
  <si>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</si>
  <si>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</si>
  <si>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</si>
  <si>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</si>
  <si>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</si>
  <si>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</si>
  <si>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</si>
  <si>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</si>
  <si>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</si>
  <si>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</si>
  <si>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</si>
  <si>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</si>
  <si>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</si>
  <si>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</si>
  <si>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</si>
  <si>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</si>
  <si>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</si>
  <si>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</si>
  <si>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</si>
  <si>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</si>
  <si>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</si>
  <si>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</si>
  <si>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</si>
  <si>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</si>
  <si>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</si>
  <si>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</si>
  <si>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</si>
  <si>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</si>
  <si>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</si>
  <si>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</si>
  <si>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</si>
  <si>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</si>
  <si>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</si>
  <si>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</si>
  <si>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</si>
  <si>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</si>
  <si>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</si>
  <si>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</si>
  <si>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</si>
  <si>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</si>
  <si>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</si>
  <si>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</si>
  <si>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</si>
  <si>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</si>
  <si>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</si>
  <si>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</si>
  <si>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</si>
  <si>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</si>
  <si>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</si>
  <si>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</si>
  <si>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</si>
  <si>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</si>
  <si>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</si>
  <si>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</si>
  <si>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</si>
  <si>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</si>
  <si>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</si>
  <si>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</si>
  <si>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</si>
  <si>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</si>
  <si>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</si>
  <si>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</si>
  <si>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</si>
  <si>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</si>
  <si>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</si>
  <si>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</si>
  <si>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</si>
  <si>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</si>
  <si>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</si>
  <si>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</si>
  <si>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</si>
  <si>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</si>
  <si>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</si>
  <si>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</si>
  <si>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</si>
  <si>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</si>
  <si>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</si>
  <si>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</si>
  <si>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</si>
  <si>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</si>
  <si>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</si>
  <si>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</si>
  <si>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</si>
  <si>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</si>
  <si>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</si>
  <si>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</si>
  <si>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</si>
  <si>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</si>
  <si>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</si>
  <si>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</si>
  <si>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</si>
  <si>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</si>
  <si>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</si>
  <si>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</si>
  <si>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</si>
  <si>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</si>
  <si>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</si>
  <si>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</si>
  <si>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</si>
  <si>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</si>
  <si>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</si>
  <si>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</si>
  <si>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</si>
  <si>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</si>
  <si>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</si>
  <si>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</si>
  <si>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</si>
  <si>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</si>
  <si>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</si>
  <si>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</si>
  <si>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</si>
  <si>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</si>
  <si>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</si>
  <si>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</si>
  <si>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</si>
  <si>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</si>
  <si>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</si>
  <si>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</si>
  <si>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</si>
  <si>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</si>
  <si>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</si>
  <si>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</si>
  <si>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</si>
  <si>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</si>
  <si>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</si>
  <si>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</si>
  <si>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</si>
  <si>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</si>
  <si>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</si>
  <si>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</si>
  <si>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</si>
  <si>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</si>
  <si>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</si>
  <si>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</si>
  <si>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</si>
  <si>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</si>
  <si>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</si>
  <si>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</si>
  <si>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</si>
  <si>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</si>
  <si>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</si>
  <si>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</si>
  <si>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</si>
  <si>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</si>
  <si>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</si>
  <si>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</si>
  <si>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</si>
  <si>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</si>
  <si>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</si>
  <si>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</si>
  <si>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</si>
  <si>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</si>
  <si>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</si>
  <si>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</si>
  <si>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</si>
  <si>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</si>
  <si>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</si>
  <si>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</si>
  <si>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</si>
  <si>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</si>
  <si>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</si>
  <si>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</si>
  <si>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</si>
  <si>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</si>
  <si>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</si>
  <si>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</si>
  <si>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</si>
  <si>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</si>
  <si>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</si>
  <si>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</si>
  <si>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</si>
  <si>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</si>
  <si>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</si>
  <si>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</si>
  <si>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</si>
  <si>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</si>
  <si>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</si>
  <si>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</si>
  <si>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</si>
  <si>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</si>
  <si>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</si>
  <si>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</si>
  <si>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</si>
  <si>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</si>
  <si>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</si>
  <si>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</si>
  <si>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</si>
  <si>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</si>
  <si>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</si>
  <si>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</si>
  <si>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</si>
  <si>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</si>
  <si>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</si>
  <si>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</si>
  <si>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</si>
  <si>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</si>
  <si>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</si>
  <si>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</si>
  <si>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</si>
  <si>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</si>
  <si>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</si>
  <si>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</si>
  <si>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</si>
  <si>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</si>
  <si>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</si>
  <si>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</si>
  <si>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</si>
  <si>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</si>
  <si>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</si>
  <si>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</si>
  <si>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</si>
  <si>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</si>
  <si>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</si>
  <si>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</si>
  <si>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</si>
  <si>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</si>
  <si>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</si>
  <si>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</si>
  <si>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</si>
  <si>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</si>
  <si>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</si>
  <si>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</si>
  <si>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</si>
  <si>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</si>
  <si>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</si>
  <si>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</si>
  <si>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</si>
  <si>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</si>
  <si>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</si>
  <si>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</si>
  <si>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</si>
  <si>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</si>
  <si>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</si>
  <si>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</si>
  <si>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</si>
  <si>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</si>
  <si>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</si>
  <si>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</si>
  <si>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</si>
  <si>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</si>
  <si>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</si>
  <si>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</si>
  <si>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</si>
  <si>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</si>
  <si>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</si>
  <si>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</si>
  <si>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</si>
  <si>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</si>
  <si>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</si>
  <si>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</si>
  <si>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</si>
  <si>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</si>
  <si>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</si>
  <si>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</si>
  <si>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</si>
  <si>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</si>
  <si>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</si>
  <si>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</si>
  <si>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</si>
  <si>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</si>
  <si>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</si>
  <si>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</si>
  <si>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</si>
  <si>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</si>
  <si>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</si>
  <si>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</si>
  <si>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</si>
  <si>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</si>
  <si>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</si>
  <si>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</si>
  <si>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</si>
  <si>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</si>
  <si>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</si>
  <si>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</si>
  <si>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</si>
  <si>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</si>
  <si>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</si>
  <si>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</si>
  <si>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</si>
  <si>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</si>
  <si>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</si>
  <si>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</si>
  <si>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</si>
  <si>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</si>
  <si>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</si>
  <si>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</si>
  <si>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</si>
  <si>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</si>
  <si>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</si>
  <si>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</si>
  <si>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</si>
  <si>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</si>
  <si>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</si>
  <si>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</si>
  <si>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</si>
  <si>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</si>
  <si>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</si>
  <si>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</si>
  <si>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</si>
  <si>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</si>
  <si>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</si>
  <si>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</si>
  <si>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</si>
  <si>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</si>
  <si>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</si>
  <si>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</si>
  <si>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</si>
  <si>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</si>
  <si>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</si>
  <si>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</si>
  <si>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</si>
  <si>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</si>
  <si>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</si>
  <si>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</si>
  <si>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</si>
  <si>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</si>
  <si>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</si>
  <si>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</si>
  <si>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</si>
  <si>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</si>
  <si>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</si>
  <si>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</si>
  <si>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</si>
  <si>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</si>
  <si>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</si>
  <si>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</si>
  <si>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</si>
  <si>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</si>
  <si>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</si>
  <si>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</si>
  <si>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</si>
  <si>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</si>
  <si>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</si>
  <si>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</si>
  <si>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</si>
  <si>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</si>
  <si>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</si>
  <si>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</si>
  <si>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</si>
  <si>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</si>
  <si>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</si>
  <si>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</si>
  <si>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</si>
  <si>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</si>
  <si>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</si>
  <si>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</si>
  <si>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</si>
  <si>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</si>
  <si>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</si>
  <si>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</si>
  <si>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</si>
  <si>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</si>
  <si>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</si>
  <si>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</si>
  <si>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</si>
  <si>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</si>
  <si>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</si>
  <si>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</si>
  <si>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</si>
  <si>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</si>
  <si>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</si>
  <si>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</si>
  <si>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</si>
  <si>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</si>
  <si>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</si>
  <si>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</si>
  <si>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</si>
  <si>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</si>
  <si>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</si>
  <si>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</si>
  <si>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</si>
  <si>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</si>
  <si>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</si>
  <si>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</si>
  <si>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</si>
  <si>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</si>
  <si>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</si>
  <si>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</si>
  <si>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</si>
  <si>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</si>
  <si>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</si>
  <si>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</si>
  <si>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</si>
  <si>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</si>
  <si>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</si>
  <si>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</si>
  <si>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</si>
  <si>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</si>
  <si>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</si>
  <si>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</si>
  <si>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</si>
  <si>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</si>
  <si>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</si>
  <si>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</si>
  <si>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</si>
  <si>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</si>
  <si>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</si>
  <si>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</si>
  <si>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</si>
  <si>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</si>
  <si>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</si>
  <si>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</si>
  <si>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</si>
  <si>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</si>
  <si>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</si>
  <si>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</si>
  <si>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</si>
  <si>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</si>
  <si>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</si>
  <si>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</si>
  <si>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</si>
  <si>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</si>
  <si>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</si>
  <si>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</si>
  <si>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</si>
  <si>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</si>
  <si>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</si>
  <si>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</si>
  <si>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</si>
  <si>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</si>
  <si>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</si>
  <si>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</si>
  <si>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</si>
  <si>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</si>
  <si>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</si>
  <si>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</si>
  <si>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</si>
  <si>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</si>
  <si>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</si>
  <si>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</si>
  <si>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</si>
  <si>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</si>
  <si>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</si>
  <si>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</si>
  <si>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</si>
  <si>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</si>
  <si>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</si>
  <si>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</si>
  <si>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</si>
  <si>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</si>
  <si>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</si>
  <si>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</si>
  <si>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</si>
  <si>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</si>
  <si>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</si>
  <si>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</si>
  <si>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</si>
  <si>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</si>
  <si>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</si>
  <si>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</si>
  <si>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</si>
  <si>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</si>
  <si>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</si>
  <si>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</si>
  <si>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</si>
  <si>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</si>
  <si>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</si>
  <si>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</si>
  <si>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</si>
  <si>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</si>
  <si>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</si>
  <si>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</si>
  <si>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</si>
  <si>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</si>
  <si>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</si>
  <si>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</si>
  <si>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</si>
  <si>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</si>
  <si>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</si>
  <si>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</si>
  <si>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</si>
  <si>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</si>
  <si>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</si>
  <si>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</si>
  <si>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</si>
  <si>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</si>
  <si>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</si>
  <si>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</si>
  <si>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</si>
  <si>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</si>
  <si>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</si>
  <si>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</si>
  <si>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</si>
  <si>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</si>
  <si>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</si>
  <si>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</si>
  <si>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</si>
  <si>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</si>
  <si>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</si>
  <si>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</si>
  <si>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</si>
  <si>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</si>
  <si>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</si>
  <si>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</si>
  <si>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</si>
  <si>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</si>
  <si>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</si>
  <si>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</si>
  <si>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</si>
  <si>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</si>
  <si>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</si>
  <si>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</si>
  <si>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</si>
  <si>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</si>
  <si>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</si>
  <si>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</si>
  <si>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</si>
  <si>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</si>
  <si>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</si>
  <si>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</si>
  <si>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</si>
  <si>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</si>
  <si>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</si>
  <si>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</si>
  <si>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</si>
  <si>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</si>
  <si>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</si>
  <si>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</si>
  <si>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</si>
  <si>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</si>
  <si>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</si>
  <si>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</si>
  <si>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</si>
  <si>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</si>
  <si>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</si>
  <si>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</si>
  <si>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</si>
  <si>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</si>
  <si>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</si>
  <si>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</si>
  <si>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</si>
  <si>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</si>
  <si>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</si>
  <si>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</si>
  <si>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</si>
  <si>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</si>
  <si>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</si>
  <si>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</si>
  <si>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</si>
  <si>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</si>
  <si>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</si>
  <si>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</si>
  <si>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</si>
  <si>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</si>
  <si>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</si>
  <si>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</si>
  <si>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</si>
  <si>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</si>
  <si>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</si>
  <si>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</si>
  <si>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</si>
  <si>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</si>
  <si>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</si>
  <si>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</si>
  <si>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</si>
  <si>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</si>
  <si>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</si>
  <si>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</si>
  <si>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</si>
  <si>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</si>
  <si>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</si>
  <si>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</si>
  <si>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</si>
  <si>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</si>
  <si>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</si>
  <si>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</si>
  <si>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</si>
  <si>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</si>
  <si>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</si>
  <si>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</si>
  <si>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</si>
  <si>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</si>
  <si>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</si>
  <si>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</si>
  <si>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</si>
  <si>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</si>
  <si>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</si>
  <si>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</si>
  <si>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</si>
  <si>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</si>
  <si>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</si>
  <si>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</si>
  <si>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</si>
  <si>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</si>
  <si>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</si>
  <si>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</si>
  <si>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</si>
  <si>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</si>
  <si>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</si>
  <si>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</si>
  <si>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</si>
  <si>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</si>
  <si>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</si>
  <si>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</si>
  <si>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</si>
  <si>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</si>
  <si>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</si>
  <si>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</si>
  <si>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</si>
  <si>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</si>
  <si>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</si>
  <si>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</si>
  <si>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</si>
  <si>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</si>
  <si>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</si>
  <si>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</si>
  <si>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</si>
  <si>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</si>
  <si>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</si>
  <si>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</si>
  <si>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</si>
  <si>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</si>
  <si>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</si>
  <si>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</si>
  <si>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</si>
  <si>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</si>
  <si>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</si>
  <si>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</si>
  <si>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</si>
  <si>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</si>
  <si>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</si>
  <si>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</si>
  <si>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</si>
  <si>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</si>
  <si>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</si>
  <si>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</si>
  <si>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</si>
  <si>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</si>
  <si>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</si>
  <si>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</si>
  <si>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</si>
  <si>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</si>
  <si>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</si>
  <si>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</si>
  <si>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</si>
  <si>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</si>
  <si>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</si>
  <si>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</si>
  <si>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</si>
  <si>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</si>
  <si>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</si>
  <si>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</si>
  <si>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</si>
  <si>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</si>
  <si>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</si>
  <si>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</si>
  <si>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</si>
  <si>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</si>
  <si>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</si>
  <si>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</si>
  <si>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</si>
  <si>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</si>
  <si>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</si>
  <si>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</si>
  <si>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</si>
  <si>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</si>
  <si>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</si>
  <si>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</si>
  <si>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</si>
  <si>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</si>
  <si>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</si>
  <si>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</si>
  <si>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</si>
  <si>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</si>
  <si>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</si>
  <si>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</si>
  <si>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</si>
  <si>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</si>
  <si>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</si>
  <si>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</si>
  <si>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</si>
  <si>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</si>
  <si>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</si>
  <si>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</si>
  <si>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</si>
  <si>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</si>
  <si>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</si>
  <si>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</si>
  <si>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</si>
  <si>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</si>
  <si>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</si>
  <si>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</si>
  <si>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</si>
  <si>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</si>
  <si>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</si>
  <si>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</si>
  <si>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</si>
  <si>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</si>
  <si>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</si>
  <si>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</si>
  <si>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</si>
  <si>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</si>
  <si>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</si>
  <si>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</si>
  <si>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</si>
  <si>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</si>
  <si>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</si>
  <si>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</si>
  <si>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</si>
  <si>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</si>
  <si>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</si>
  <si>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</si>
  <si>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</si>
  <si>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</si>
  <si>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</si>
  <si>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</si>
  <si>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</si>
  <si>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</si>
  <si>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</si>
  <si>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</si>
  <si>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</si>
  <si>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</si>
  <si>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</si>
  <si>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</si>
  <si>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</si>
  <si>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</si>
  <si>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</si>
  <si>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</si>
  <si>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</si>
  <si>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</si>
  <si>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</si>
  <si>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</si>
  <si>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</si>
  <si>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</si>
  <si>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</si>
  <si>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</si>
  <si>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</si>
  <si>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</si>
  <si>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</si>
  <si>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</si>
  <si>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</si>
  <si>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</si>
  <si>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</si>
  <si>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</si>
  <si>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</si>
  <si>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</si>
  <si>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</si>
  <si>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</si>
  <si>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</si>
  <si>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</si>
  <si>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</si>
  <si>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</si>
  <si>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</si>
  <si>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</si>
  <si>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</si>
  <si>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</si>
  <si>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</si>
  <si>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</si>
  <si>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</si>
  <si>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</si>
  <si>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</si>
  <si>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</si>
  <si>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</si>
  <si>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</si>
  <si>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</si>
  <si>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</si>
  <si>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</si>
  <si>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</si>
  <si>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</si>
  <si>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</si>
  <si>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</si>
  <si>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</si>
  <si>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</si>
  <si>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</si>
  <si>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</si>
  <si>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</si>
  <si>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</si>
  <si>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</si>
  <si>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</si>
  <si>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</si>
  <si>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</si>
  <si>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</si>
  <si>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</si>
  <si>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</si>
  <si>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</si>
  <si>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</si>
  <si>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</si>
  <si>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</si>
  <si>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</si>
  <si>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</si>
  <si>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</si>
  <si>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</si>
  <si>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</si>
  <si>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</si>
  <si>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</si>
  <si>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</si>
  <si>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</si>
  <si>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</si>
  <si>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</si>
  <si>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</si>
  <si>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</si>
  <si>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</si>
  <si>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</si>
  <si>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</si>
  <si>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</si>
  <si>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</si>
  <si>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</si>
  <si>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</si>
  <si>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</si>
  <si>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</si>
  <si>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</si>
  <si>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</si>
  <si>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</si>
  <si>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</si>
  <si>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</si>
  <si>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</si>
  <si>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</si>
  <si>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</si>
  <si>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</si>
  <si>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</si>
  <si>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</si>
  <si>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</si>
  <si>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</si>
  <si>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</si>
  <si>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</si>
  <si>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</si>
  <si>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</si>
  <si>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</si>
  <si>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</si>
  <si>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</si>
  <si>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</si>
  <si>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</si>
  <si>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</si>
  <si>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</si>
  <si>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</si>
  <si>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</si>
  <si>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</si>
  <si>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</si>
  <si>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</si>
  <si>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</si>
  <si>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</si>
  <si>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</si>
  <si>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</si>
  <si>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</si>
  <si>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</si>
  <si>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</si>
  <si>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</si>
  <si>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</si>
  <si>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</si>
  <si>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</si>
  <si>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</si>
  <si>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</si>
  <si>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</si>
  <si>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</si>
  <si>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</si>
  <si>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</si>
  <si>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</si>
  <si>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</si>
  <si>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</si>
  <si>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</si>
  <si>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</si>
  <si>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</si>
  <si>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</si>
  <si>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</si>
  <si>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</si>
  <si>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</si>
  <si>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</si>
  <si>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</si>
  <si>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</si>
  <si>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</si>
  <si>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</si>
  <si>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</si>
  <si>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</si>
  <si>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</si>
  <si>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</si>
  <si>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</si>
  <si>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</si>
  <si>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</si>
  <si>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</si>
  <si>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</si>
  <si>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</si>
  <si>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</si>
  <si>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</si>
  <si>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</si>
  <si>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</si>
  <si>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</si>
  <si>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</si>
  <si>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</si>
  <si>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</si>
  <si>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</si>
  <si>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</si>
  <si>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</si>
  <si>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</si>
  <si>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</si>
  <si>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</si>
  <si>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</si>
  <si>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</si>
  <si>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</si>
  <si>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</si>
  <si>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</si>
  <si>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</si>
  <si>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</si>
  <si>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</si>
  <si>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</si>
  <si>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</si>
  <si>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</si>
  <si>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</si>
  <si>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</si>
  <si>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</si>
  <si>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</si>
  <si>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</si>
  <si>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</si>
  <si>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</si>
  <si>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</si>
  <si>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</si>
  <si>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</si>
  <si>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</si>
  <si>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</si>
  <si>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</si>
  <si>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</si>
  <si>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</si>
  <si>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</si>
  <si>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</si>
  <si>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</si>
  <si>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</si>
  <si>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</si>
  <si>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</si>
  <si>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</si>
  <si>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</si>
  <si>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</si>
  <si>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</si>
  <si>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</si>
  <si>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</si>
  <si>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</si>
  <si>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</si>
  <si>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</si>
  <si>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</si>
  <si>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</si>
  <si>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</si>
  <si>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</si>
  <si>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</si>
  <si>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</si>
  <si>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</si>
  <si>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</si>
  <si>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</si>
  <si>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</si>
  <si>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</si>
  <si>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</si>
  <si>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</si>
  <si>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</si>
  <si>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</si>
  <si>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</si>
  <si>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</si>
  <si>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</si>
  <si>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</si>
  <si>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</si>
  <si>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</si>
  <si>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</si>
  <si>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</si>
  <si>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</si>
  <si>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</si>
  <si>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</si>
  <si>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</si>
  <si>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</si>
  <si>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</si>
  <si>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</si>
  <si>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</si>
  <si>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</si>
  <si>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</si>
  <si>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</si>
  <si>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</si>
  <si>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</si>
  <si>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</si>
  <si>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</si>
  <si>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</si>
  <si>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</si>
  <si>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</si>
  <si>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</si>
  <si>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</si>
  <si>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</si>
  <si>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</si>
  <si>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</si>
  <si>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</si>
  <si>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</si>
  <si>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</si>
  <si>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</si>
  <si>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</si>
  <si>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</si>
  <si>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</si>
  <si>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</si>
  <si>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</si>
  <si>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</si>
  <si>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</si>
  <si>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</si>
  <si>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</si>
  <si>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</si>
  <si>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</si>
  <si>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</si>
  <si>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</si>
  <si>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</si>
  <si>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</si>
  <si>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</si>
  <si>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</si>
  <si>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</si>
  <si>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</si>
  <si>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</si>
  <si>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</si>
  <si>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</si>
  <si>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</si>
  <si>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</si>
  <si>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</si>
  <si>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</si>
  <si>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</si>
  <si>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</si>
  <si>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</si>
  <si>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</si>
  <si>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</si>
  <si>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</si>
  <si>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</si>
  <si>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</si>
  <si>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</si>
  <si>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</si>
  <si>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</si>
  <si>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</si>
  <si>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</si>
  <si>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</si>
  <si>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</si>
  <si>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</si>
  <si>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</si>
  <si>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</si>
  <si>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</si>
  <si>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</si>
  <si>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</si>
  <si>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</si>
  <si>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</si>
  <si>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</si>
  <si>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</si>
  <si>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</si>
  <si>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</si>
  <si>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</si>
  <si>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</si>
  <si>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</si>
  <si>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</si>
  <si>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</si>
  <si>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</si>
  <si>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</si>
  <si>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</si>
  <si>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</si>
  <si>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</si>
  <si>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</si>
  <si>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</si>
  <si>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</si>
  <si>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</si>
  <si>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</si>
  <si>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</si>
  <si>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</si>
  <si>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</si>
  <si>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</si>
  <si>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</si>
  <si>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</si>
  <si>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</si>
  <si>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</si>
  <si>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</si>
  <si>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</si>
  <si>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</si>
  <si>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</si>
  <si>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</si>
  <si>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</si>
  <si>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</si>
  <si>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</si>
  <si>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</si>
  <si>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</si>
  <si>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</si>
  <si>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</si>
  <si>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</si>
  <si>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</si>
  <si>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</si>
  <si>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</si>
  <si>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</si>
  <si>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</si>
  <si>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</si>
  <si>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</si>
  <si>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</si>
  <si>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</si>
  <si>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</si>
  <si>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</si>
  <si>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</si>
  <si>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</si>
  <si>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</si>
  <si>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</si>
  <si>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</si>
  <si>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</si>
  <si>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</si>
  <si>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</si>
  <si>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</si>
  <si>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</si>
  <si>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</si>
  <si>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</si>
  <si>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</si>
  <si>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</si>
  <si>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</si>
  <si>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</si>
  <si>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</si>
  <si>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</si>
  <si>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</si>
  <si>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</si>
  <si>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</si>
  <si>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</si>
  <si>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</si>
  <si>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</si>
  <si>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</si>
  <si>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</si>
  <si>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</si>
  <si>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</si>
  <si>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</si>
  <si>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</si>
  <si>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</si>
  <si>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</si>
  <si>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</si>
  <si>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</si>
  <si>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</si>
  <si>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</si>
  <si>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</si>
  <si>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</si>
  <si>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</si>
  <si>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</si>
  <si>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</si>
  <si>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</si>
  <si>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</si>
  <si>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</si>
  <si>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</si>
  <si>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</si>
  <si>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</si>
  <si>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</si>
  <si>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</si>
  <si>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</si>
  <si>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</si>
  <si>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</si>
  <si>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</si>
  <si>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</si>
  <si>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</si>
  <si>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</si>
  <si>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</si>
  <si>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</si>
  <si>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</si>
  <si>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</si>
  <si>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</si>
  <si>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</si>
  <si>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</si>
  <si>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</si>
  <si>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</si>
  <si>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</si>
  <si>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</si>
  <si>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</si>
  <si>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</si>
  <si>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</si>
  <si>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</si>
  <si>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</si>
  <si>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</si>
  <si>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</si>
  <si>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</si>
  <si>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</si>
  <si>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</si>
  <si>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</si>
  <si>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</si>
  <si>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</si>
  <si>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</si>
  <si>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</si>
  <si>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</si>
  <si>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</si>
  <si>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</si>
  <si>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</si>
  <si>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</si>
  <si>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</si>
  <si>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</si>
  <si>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</si>
  <si>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</si>
  <si>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</si>
  <si>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</si>
  <si>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</si>
  <si>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</si>
  <si>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</si>
  <si>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</si>
  <si>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</si>
  <si>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</si>
  <si>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</si>
  <si>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</si>
  <si>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</si>
  <si>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</si>
  <si>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</si>
  <si>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</si>
  <si>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</si>
  <si>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</si>
  <si>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</si>
  <si>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</si>
  <si>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</si>
  <si>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</si>
  <si>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</si>
  <si>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</si>
  <si>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</si>
  <si>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</si>
  <si>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</si>
  <si>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</si>
  <si>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</si>
  <si>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</si>
  <si>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</si>
  <si>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</si>
  <si>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</si>
  <si>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</si>
  <si>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</si>
  <si>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</si>
  <si>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</si>
  <si>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</si>
  <si>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</si>
  <si>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</si>
  <si>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</si>
  <si>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</si>
  <si>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</si>
  <si>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</si>
  <si>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</si>
  <si>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</si>
  <si>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</si>
  <si>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</si>
  <si>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</si>
  <si>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</si>
  <si>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</si>
  <si>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</si>
  <si>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</si>
  <si>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</si>
  <si>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</si>
  <si>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</si>
  <si>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</si>
  <si>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</si>
  <si>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</si>
  <si>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</si>
  <si>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</si>
  <si>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</si>
  <si>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</si>
  <si>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</si>
  <si>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</si>
  <si>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</si>
  <si>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</si>
  <si>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</si>
  <si>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</si>
  <si>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</si>
  <si>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</si>
  <si>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</si>
  <si>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</si>
  <si>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</si>
  <si>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</si>
  <si>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</si>
  <si>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</si>
  <si>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</si>
  <si>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</si>
  <si>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</si>
  <si>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</si>
  <si>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</si>
  <si>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</si>
  <si>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</si>
  <si>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</si>
  <si>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</si>
  <si>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</si>
  <si>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</si>
  <si>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</si>
  <si>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</si>
  <si>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</si>
  <si>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</si>
  <si>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</si>
  <si>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</si>
  <si>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</si>
  <si>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</si>
  <si>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</si>
  <si>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</si>
  <si>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</si>
  <si>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</si>
  <si>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</si>
  <si>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</si>
  <si>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</si>
  <si>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</si>
  <si>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</si>
  <si>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</si>
  <si>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</si>
  <si>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</si>
  <si>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</si>
  <si>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</si>
  <si>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</si>
  <si>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</si>
  <si>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</si>
  <si>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</si>
  <si>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</si>
  <si>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</si>
  <si>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</si>
  <si>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</si>
  <si>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</si>
  <si>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</si>
  <si>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</si>
  <si>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</si>
  <si>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</si>
  <si>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</si>
  <si>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</si>
  <si>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</si>
  <si>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</si>
  <si>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</si>
  <si>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</si>
  <si>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</si>
  <si>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</si>
  <si>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</si>
  <si>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</si>
  <si>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</si>
  <si>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</si>
  <si>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</si>
  <si>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</si>
  <si>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</si>
  <si>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</si>
  <si>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</si>
  <si>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</si>
  <si>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</si>
  <si>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</si>
  <si>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</si>
  <si>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</si>
  <si>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</si>
  <si>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</si>
  <si>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</si>
  <si>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</si>
  <si>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</si>
  <si>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</si>
  <si>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</si>
  <si>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</si>
  <si>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</si>
  <si>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</si>
  <si>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</si>
  <si>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</si>
  <si>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</si>
  <si>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</si>
  <si>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</si>
  <si>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</si>
  <si>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</si>
  <si>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</si>
  <si>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</si>
  <si>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</si>
  <si>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</si>
  <si>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</si>
  <si>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</si>
  <si>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</si>
  <si>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</si>
  <si>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</si>
  <si>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</si>
  <si>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</si>
  <si>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</si>
  <si>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</si>
  <si>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</si>
  <si>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</si>
  <si>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</si>
  <si>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</si>
  <si>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</si>
  <si>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</si>
  <si>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</si>
  <si>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</si>
  <si>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</si>
  <si>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</si>
  <si>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</si>
  <si>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</si>
  <si>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</si>
  <si>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</si>
  <si>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</si>
  <si>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</si>
  <si>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</si>
  <si>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</si>
  <si>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</si>
  <si>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</si>
  <si>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</si>
  <si>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</si>
  <si>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</si>
  <si>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</si>
  <si>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</si>
  <si>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</si>
  <si>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</si>
  <si>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</si>
  <si>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</si>
  <si>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</si>
  <si>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</si>
  <si>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</si>
  <si>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</si>
  <si>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</si>
  <si>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</si>
  <si>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</si>
  <si>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</si>
  <si>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</si>
  <si>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</si>
  <si>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</si>
  <si>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</si>
  <si>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</si>
  <si>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</si>
  <si>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</si>
  <si>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</si>
  <si>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</si>
  <si>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</si>
  <si>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</si>
  <si>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</si>
  <si>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</si>
  <si>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</si>
  <si>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</si>
  <si>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</si>
  <si>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</si>
  <si>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</si>
  <si>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</si>
  <si>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</si>
  <si>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</si>
  <si>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</si>
  <si>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</si>
  <si>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</si>
  <si>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</si>
  <si>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</si>
  <si>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</si>
  <si>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</si>
  <si>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</si>
  <si>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</si>
  <si>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</si>
  <si>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</si>
  <si>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</si>
  <si>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</si>
  <si>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</si>
  <si>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</si>
  <si>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</si>
  <si>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</si>
  <si>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</si>
  <si>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</si>
  <si>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</si>
  <si>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</si>
  <si>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</si>
  <si>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</si>
  <si>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</si>
  <si>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</si>
  <si>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</si>
  <si>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</si>
  <si>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</si>
  <si>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</si>
  <si>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</si>
  <si>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</si>
  <si>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</si>
  <si>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</si>
  <si>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</si>
  <si>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</si>
  <si>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</si>
  <si>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</si>
  <si>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</si>
  <si>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</si>
  <si>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</si>
  <si>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</si>
  <si>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</si>
  <si>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</si>
  <si>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</si>
  <si>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</si>
  <si>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</si>
  <si>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</si>
  <si>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</si>
  <si>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</si>
  <si>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</si>
  <si>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</si>
  <si>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</si>
  <si>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</si>
  <si>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</si>
  <si>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</si>
  <si>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</si>
  <si>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</si>
  <si>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</si>
  <si>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</si>
  <si>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</si>
  <si>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</si>
  <si>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</si>
  <si>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</si>
  <si>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</si>
  <si>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</si>
  <si>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</si>
  <si>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</si>
  <si>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</si>
  <si>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</si>
  <si>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</si>
  <si>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</si>
  <si>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</si>
  <si>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</si>
  <si>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</si>
  <si>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</si>
  <si>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</si>
  <si>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</si>
  <si>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</si>
  <si>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</si>
  <si>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</si>
  <si>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</si>
  <si>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</si>
  <si>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</si>
  <si>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</si>
  <si>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</si>
  <si>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</si>
  <si>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</si>
  <si>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</si>
  <si>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</si>
  <si>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</si>
  <si>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</si>
  <si>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</si>
  <si>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</si>
  <si>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</si>
  <si>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</si>
  <si>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</si>
  <si>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</si>
  <si>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</si>
  <si>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</si>
  <si>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</si>
  <si>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</si>
  <si>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</si>
  <si>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</si>
  <si>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</si>
  <si>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</si>
  <si>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</si>
  <si>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</si>
  <si>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</si>
  <si>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</si>
  <si>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</si>
  <si>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</si>
  <si>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</si>
  <si>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</si>
  <si>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</si>
  <si>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</si>
  <si>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</si>
  <si>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</si>
  <si>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</si>
  <si>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</si>
  <si>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</si>
  <si>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</si>
  <si>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</si>
  <si>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</si>
  <si>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</si>
  <si>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</si>
  <si>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</si>
  <si>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</si>
  <si>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</si>
  <si>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</si>
  <si>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</si>
  <si>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</si>
  <si>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</si>
  <si>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</si>
  <si>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</si>
  <si>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</si>
  <si>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</si>
  <si>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</si>
  <si>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</si>
  <si>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</si>
  <si>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</si>
  <si>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</si>
  <si>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</si>
  <si>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</si>
  <si>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</si>
  <si>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</si>
  <si>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</si>
  <si>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</si>
  <si>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</si>
  <si>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</si>
  <si>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</si>
  <si>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</si>
  <si>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</si>
  <si>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</si>
  <si>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</si>
  <si>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</si>
  <si>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</si>
  <si>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</si>
  <si>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</si>
  <si>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</si>
  <si>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</si>
  <si>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</si>
  <si>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</si>
  <si>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</si>
  <si>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</si>
  <si>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</si>
  <si>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</si>
  <si>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</si>
  <si>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</si>
  <si>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</si>
  <si>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</si>
  <si>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</si>
  <si>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</si>
  <si>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</si>
  <si>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</si>
  <si>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</si>
  <si>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</si>
  <si>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</si>
  <si>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</si>
  <si>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</si>
  <si>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</si>
  <si>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</si>
  <si>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</si>
  <si>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</si>
  <si>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</si>
  <si>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</si>
  <si>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</si>
  <si>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</si>
  <si>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</si>
  <si>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</si>
  <si>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</si>
  <si>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</si>
  <si>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</si>
  <si>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</si>
  <si>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</si>
  <si>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</si>
  <si>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</si>
  <si>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</si>
  <si>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</si>
  <si>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</si>
  <si>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</si>
  <si>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</si>
  <si>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</si>
  <si>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</si>
  <si>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</si>
  <si>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</si>
  <si>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</si>
  <si>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</si>
  <si>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</si>
  <si>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</si>
  <si>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</si>
  <si>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</si>
  <si>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</si>
  <si>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</si>
  <si>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</si>
  <si>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</si>
  <si>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</si>
  <si>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</si>
  <si>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</si>
  <si>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</si>
  <si>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</si>
  <si>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</si>
  <si>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</si>
  <si>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</si>
  <si>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</si>
  <si>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</si>
  <si>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</si>
  <si>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</si>
  <si>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</si>
  <si>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</si>
  <si>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</si>
  <si>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</si>
  <si>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</si>
  <si>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</si>
  <si>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</si>
  <si>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</si>
  <si>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</si>
  <si>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</si>
  <si>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</si>
  <si>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</si>
  <si>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</si>
  <si>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</si>
  <si>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</si>
  <si>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</si>
  <si>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</si>
  <si>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</si>
  <si>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</si>
  <si>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</si>
  <si>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</si>
  <si>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</si>
  <si>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</si>
  <si>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</si>
  <si>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</si>
  <si>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</si>
  <si>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</si>
  <si>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</si>
  <si>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</si>
  <si>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</si>
  <si>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</si>
  <si>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</si>
  <si>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</si>
  <si>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</si>
  <si>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</si>
  <si>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</si>
  <si>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</si>
  <si>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</si>
  <si>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</si>
  <si>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</si>
  <si>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</si>
  <si>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</si>
  <si>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</si>
  <si>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</si>
  <si>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</si>
  <si>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</si>
  <si>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</si>
  <si>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</si>
  <si>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</si>
  <si>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</si>
  <si>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</si>
  <si>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</si>
  <si>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</si>
  <si>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</si>
  <si>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</si>
  <si>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</si>
  <si>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</si>
  <si>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</si>
  <si>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</si>
  <si>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</si>
  <si>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</si>
  <si>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</si>
  <si>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</si>
  <si>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</si>
  <si>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</si>
  <si>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</si>
  <si>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</si>
  <si>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</si>
  <si>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</si>
  <si>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</si>
  <si>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</si>
  <si>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</si>
  <si>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</si>
  <si>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</si>
  <si>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</si>
  <si>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</si>
  <si>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</si>
  <si>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</si>
  <si>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</si>
  <si>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</si>
  <si>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</si>
  <si>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</si>
  <si>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</si>
  <si>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</si>
  <si>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</si>
  <si>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</si>
  <si>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</si>
  <si>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</si>
  <si>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</si>
  <si>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</si>
  <si>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</si>
  <si>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</si>
  <si>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</si>
  <si>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</si>
  <si>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</si>
  <si>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</si>
  <si>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</si>
  <si>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</si>
  <si>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</si>
  <si>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</si>
  <si>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</si>
  <si>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</si>
  <si>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</si>
  <si>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</si>
  <si>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</si>
  <si>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</si>
  <si>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</si>
  <si>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</si>
  <si>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</si>
  <si>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</si>
  <si>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</si>
  <si>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</si>
  <si>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</si>
  <si>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</si>
  <si>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</si>
  <si>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</si>
  <si>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</si>
  <si>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</si>
  <si>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</si>
  <si>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</si>
  <si>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</si>
  <si>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</si>
  <si>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</si>
  <si>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</si>
  <si>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</si>
  <si>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</si>
  <si>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</si>
  <si>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</si>
  <si>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</si>
  <si>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</si>
  <si>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</si>
  <si>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</si>
  <si>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</si>
  <si>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</si>
  <si>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</si>
  <si>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</si>
  <si>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</si>
  <si>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</si>
  <si>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</si>
  <si>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</si>
  <si>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</si>
  <si>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</si>
  <si>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</si>
  <si>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</si>
  <si>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</si>
  <si>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</si>
  <si>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</si>
  <si>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</si>
  <si>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</si>
  <si>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</si>
  <si>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</si>
  <si>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</si>
  <si>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</si>
  <si>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</si>
  <si>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</si>
  <si>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</si>
  <si>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</si>
  <si>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</si>
  <si>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</si>
  <si>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</si>
  <si>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</si>
  <si>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</si>
  <si>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</si>
  <si>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</si>
  <si>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</si>
  <si>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</si>
  <si>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</si>
  <si>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</si>
  <si>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</si>
  <si>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</si>
  <si>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</si>
  <si>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</si>
  <si>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</si>
  <si>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</si>
  <si>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</si>
  <si>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</si>
  <si>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</si>
  <si>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</si>
  <si>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</si>
  <si>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</si>
  <si>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</si>
  <si>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</si>
  <si>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</si>
  <si>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</si>
  <si>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</si>
  <si>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</si>
  <si>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</si>
  <si>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</si>
  <si>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</si>
  <si>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</si>
  <si>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</si>
  <si>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</si>
  <si>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</si>
  <si>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</si>
  <si>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</si>
  <si>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</si>
  <si>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</si>
  <si>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</si>
  <si>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</si>
  <si>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</si>
  <si>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</si>
  <si>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</si>
  <si>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</si>
  <si>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</si>
  <si>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</si>
  <si>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</si>
  <si>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</si>
  <si>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</si>
  <si>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</si>
  <si>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</si>
  <si>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</si>
  <si>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</si>
  <si>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</si>
  <si>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</si>
  <si>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</si>
  <si>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</si>
  <si>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</si>
  <si>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</si>
  <si>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</si>
  <si>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</si>
  <si>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</si>
  <si>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</si>
  <si>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</si>
  <si>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</si>
  <si>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</si>
  <si>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</si>
  <si>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</si>
  <si>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</si>
  <si>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</si>
  <si>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</si>
  <si>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</si>
  <si>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</si>
  <si>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</si>
  <si>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</si>
  <si>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</si>
  <si>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</si>
  <si>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</si>
  <si>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</si>
  <si>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</si>
  <si>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</si>
  <si>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</si>
  <si>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</si>
  <si>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</si>
  <si>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</si>
  <si>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</si>
  <si>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</si>
  <si>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</si>
  <si>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</si>
  <si>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</si>
  <si>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</si>
  <si>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</si>
  <si>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</si>
  <si>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</si>
  <si>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</si>
  <si>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</si>
  <si>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</si>
  <si>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</si>
  <si>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</si>
  <si>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</si>
  <si>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</si>
  <si>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</si>
  <si>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</si>
  <si>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</si>
  <si>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</si>
  <si>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</si>
  <si>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</si>
  <si>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</si>
  <si>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</si>
  <si>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</si>
  <si>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</si>
  <si>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</si>
  <si>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</si>
  <si>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</si>
  <si>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</si>
  <si>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</si>
  <si>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</si>
  <si>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</si>
  <si>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</si>
  <si>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</si>
  <si>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</si>
  <si>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</si>
  <si>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</si>
  <si>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</si>
  <si>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</si>
  <si>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</si>
  <si>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</si>
  <si>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</si>
  <si>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</si>
  <si>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</si>
  <si>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</si>
  <si>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</si>
  <si>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</si>
  <si>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</si>
  <si>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</si>
  <si>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</si>
  <si>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</si>
  <si>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</si>
  <si>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</si>
  <si>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</si>
  <si>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</si>
  <si>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</si>
  <si>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</si>
  <si>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</si>
  <si>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</si>
  <si>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</si>
  <si>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</si>
  <si>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</si>
  <si>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</si>
  <si>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</si>
  <si>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</si>
  <si>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</si>
  <si>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</si>
  <si>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</si>
  <si>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</si>
  <si>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</si>
  <si>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</si>
  <si>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</si>
  <si>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</si>
  <si>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</si>
  <si>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</si>
  <si>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</si>
  <si>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</si>
  <si>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</si>
  <si>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</si>
  <si>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</si>
  <si>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</si>
  <si>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</si>
  <si>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</si>
  <si>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</si>
  <si>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</si>
  <si>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</si>
  <si>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</si>
  <si>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</si>
  <si>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</si>
  <si>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</si>
  <si>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</si>
  <si>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</si>
  <si>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</si>
  <si>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</si>
  <si>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</si>
  <si>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</si>
  <si>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</si>
  <si>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</si>
  <si>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</si>
  <si>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</si>
  <si>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</si>
  <si>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</si>
  <si>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</si>
  <si>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</si>
  <si>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</si>
  <si>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</si>
  <si>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</si>
  <si>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</si>
  <si>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</si>
  <si>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</si>
  <si>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</si>
  <si>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</si>
  <si>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</si>
  <si>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</si>
  <si>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</si>
  <si>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</si>
  <si>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</si>
  <si>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</si>
  <si>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</si>
  <si>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</si>
  <si>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</si>
  <si>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</si>
  <si>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</si>
  <si>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</si>
  <si>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</si>
  <si>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</si>
  <si>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</si>
  <si>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</si>
  <si>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</si>
  <si>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</si>
  <si>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</si>
  <si>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</si>
  <si>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</si>
  <si>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</si>
  <si>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</si>
  <si>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</si>
  <si>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</si>
  <si>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</si>
  <si>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</si>
  <si>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</si>
  <si>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</si>
  <si>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</si>
  <si>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</si>
  <si>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</si>
  <si>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</si>
  <si>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</si>
  <si>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</si>
  <si>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</si>
  <si>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</si>
  <si>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</si>
  <si>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</si>
  <si>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</si>
  <si>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</si>
  <si>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</si>
  <si>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</si>
  <si>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</si>
  <si>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</si>
  <si>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</si>
  <si>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</si>
  <si>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</si>
  <si>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</si>
  <si>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</si>
  <si>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</si>
  <si>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</si>
  <si>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</si>
  <si>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</si>
  <si>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</si>
  <si>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</si>
  <si>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</si>
  <si>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</si>
  <si>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</si>
  <si>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</si>
  <si>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</si>
  <si>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</si>
  <si>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</si>
  <si>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</si>
  <si>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</si>
  <si>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</si>
  <si>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</si>
  <si>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</si>
  <si>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</si>
  <si>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</si>
  <si>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</si>
  <si>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</si>
  <si>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</si>
  <si>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</si>
  <si>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</si>
  <si>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</si>
  <si>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</si>
  <si>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</si>
  <si>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</si>
  <si>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</si>
  <si>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</si>
  <si>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</si>
  <si>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</si>
  <si>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</si>
  <si>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</si>
  <si>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</si>
  <si>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</si>
  <si>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</si>
  <si>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</si>
  <si>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</si>
  <si>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</si>
  <si>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</si>
  <si>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</si>
  <si>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</si>
  <si>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</si>
  <si>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</si>
  <si>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</si>
  <si>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</si>
  <si>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</si>
  <si>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</si>
  <si>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</si>
  <si>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</si>
  <si>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</si>
  <si>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</si>
  <si>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</si>
  <si>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</si>
  <si>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</si>
  <si>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</si>
  <si>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</si>
  <si>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</si>
  <si>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</si>
  <si>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</si>
  <si>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</si>
  <si>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</si>
  <si>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</si>
  <si>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</si>
  <si>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</si>
  <si>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</si>
  <si>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</si>
  <si>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</si>
  <si>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</si>
  <si>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</si>
  <si>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</si>
  <si>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</si>
  <si>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</si>
  <si>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</si>
  <si>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</si>
  <si>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</si>
  <si>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</si>
  <si>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</si>
  <si>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</si>
  <si>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</si>
  <si>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</si>
  <si>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</si>
  <si>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</si>
  <si>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</si>
  <si>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</si>
  <si>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</si>
  <si>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</si>
  <si>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</si>
  <si>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</si>
  <si>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</si>
  <si>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</si>
  <si>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</si>
  <si>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</si>
  <si>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</si>
  <si>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</si>
  <si>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</si>
  <si>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</si>
  <si>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</si>
  <si>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</si>
  <si>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</si>
  <si>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</si>
  <si>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</si>
  <si>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</si>
  <si>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</si>
  <si>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</si>
  <si>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</si>
  <si>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</si>
  <si>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</si>
  <si>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</si>
  <si>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</si>
  <si>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</si>
  <si>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</si>
  <si>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</si>
  <si>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</si>
  <si>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</si>
  <si>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</si>
  <si>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</si>
  <si>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</si>
  <si>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</si>
  <si>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</si>
  <si>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</si>
  <si>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</si>
  <si>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</si>
  <si>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</si>
  <si>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</si>
  <si>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</si>
  <si>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</si>
  <si>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</si>
  <si>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</si>
  <si>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</si>
  <si>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</si>
  <si>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</si>
  <si>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</si>
  <si>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</si>
  <si>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</si>
  <si>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</si>
  <si>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</si>
  <si>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</si>
  <si>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</si>
  <si>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</si>
  <si>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</si>
  <si>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</si>
  <si>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</si>
  <si>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</si>
  <si>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</si>
  <si>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</si>
  <si>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</si>
  <si>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</si>
  <si>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</si>
  <si>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</si>
  <si>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</si>
  <si>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</si>
  <si>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</si>
  <si>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</si>
  <si>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</si>
  <si>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</si>
  <si>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</si>
  <si>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</si>
  <si>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</si>
  <si>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</si>
  <si>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</si>
  <si>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</si>
  <si>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</si>
  <si>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</si>
  <si>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</si>
  <si>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</si>
  <si>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</si>
  <si>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</si>
  <si>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</si>
  <si>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</si>
  <si>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</si>
  <si>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</si>
  <si>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</si>
  <si>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</si>
  <si>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</si>
  <si>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</si>
  <si>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</si>
  <si>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</si>
  <si>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</si>
  <si>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</si>
  <si>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</si>
  <si>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</si>
  <si>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</si>
  <si>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</si>
  <si>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</si>
  <si>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</si>
  <si>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</si>
  <si>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</si>
  <si>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</si>
  <si>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</si>
  <si>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</si>
  <si>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</si>
  <si>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</si>
  <si>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</si>
  <si>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</si>
  <si>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</si>
  <si>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</si>
  <si>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</si>
  <si>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</si>
  <si>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</si>
  <si>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</si>
  <si>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</si>
  <si>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</si>
  <si>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</si>
  <si>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</si>
  <si>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</si>
  <si>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</si>
  <si>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</si>
  <si>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</si>
  <si>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</si>
  <si>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</si>
  <si>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</si>
  <si>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</si>
  <si>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</si>
  <si>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</si>
  <si>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</si>
  <si>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</si>
  <si>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</si>
  <si>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</si>
  <si>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</si>
  <si>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</si>
  <si>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</si>
  <si>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</si>
  <si>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</si>
  <si>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</si>
  <si>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</si>
  <si>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</si>
  <si>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</si>
  <si>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</si>
  <si>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</si>
  <si>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</si>
  <si>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</si>
  <si>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</si>
  <si>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</si>
  <si>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</si>
  <si>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</si>
  <si>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</si>
  <si>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</si>
  <si>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</si>
  <si>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</si>
  <si>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</si>
  <si>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</si>
  <si>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</si>
  <si>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</si>
  <si>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</si>
  <si>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</si>
  <si>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</si>
  <si>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</si>
  <si>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</si>
  <si>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</si>
  <si>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</si>
  <si>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</si>
  <si>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</si>
  <si>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</si>
  <si>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</si>
  <si>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</si>
  <si>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</si>
  <si>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</si>
  <si>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</si>
  <si>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</si>
  <si>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</si>
  <si>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</si>
  <si>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</si>
  <si>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</si>
  <si>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</si>
  <si>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</si>
  <si>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</si>
  <si>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</si>
  <si>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</si>
  <si>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</si>
  <si>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</si>
  <si>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</si>
  <si>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</si>
  <si>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</si>
  <si>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</si>
  <si>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</si>
  <si>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</si>
  <si>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</si>
  <si>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</si>
  <si>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</si>
  <si>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</si>
  <si>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</si>
  <si>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</si>
  <si>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</si>
  <si>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</si>
  <si>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</si>
  <si>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</si>
  <si>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</si>
  <si>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</si>
  <si>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</si>
  <si>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</si>
  <si>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</si>
  <si>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</si>
  <si>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</si>
  <si>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</si>
  <si>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</si>
  <si>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</si>
  <si>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</si>
  <si>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</si>
  <si>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</si>
  <si>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</si>
  <si>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</si>
  <si>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</si>
  <si>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</si>
  <si>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</si>
  <si>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</si>
  <si>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</si>
  <si>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</si>
  <si>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</si>
  <si>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</si>
  <si>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</si>
  <si>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</si>
  <si>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</si>
  <si>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</si>
  <si>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</si>
  <si>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</si>
  <si>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</si>
  <si>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</si>
  <si>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</si>
  <si>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</si>
  <si>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</si>
  <si>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</si>
  <si>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</si>
  <si>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</si>
  <si>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</si>
  <si>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</si>
  <si>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</si>
  <si>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</si>
  <si>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</si>
  <si>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</si>
  <si>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</si>
  <si>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</si>
  <si>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</si>
  <si>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</si>
  <si>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</si>
  <si>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</si>
  <si>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</si>
  <si>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</si>
  <si>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</si>
  <si>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</si>
  <si>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</si>
  <si>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</si>
  <si>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</si>
  <si>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</si>
  <si>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</si>
  <si>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</si>
  <si>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</si>
  <si>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</si>
  <si>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</si>
  <si>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</si>
  <si>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</si>
  <si>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</si>
  <si>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</si>
  <si>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</si>
  <si>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</si>
  <si>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</si>
  <si>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</si>
  <si>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</si>
  <si>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</si>
  <si>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</si>
  <si>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</si>
  <si>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</si>
  <si>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</si>
  <si>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</si>
  <si>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</si>
  <si>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</si>
  <si>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</si>
  <si>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</si>
  <si>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</si>
  <si>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</si>
  <si>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</si>
  <si>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</si>
  <si>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</si>
  <si>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</si>
  <si>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</si>
  <si>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</si>
  <si>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</si>
  <si>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</si>
  <si>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</si>
  <si>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</si>
  <si>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</si>
  <si>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</si>
  <si>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</si>
  <si>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</si>
  <si>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</si>
  <si>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</si>
  <si>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</si>
  <si>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</si>
  <si>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</si>
  <si>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</si>
  <si>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</si>
  <si>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</si>
  <si>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</si>
  <si>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</si>
  <si>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</si>
  <si>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</si>
  <si>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</si>
  <si>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</si>
  <si>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</si>
  <si>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</si>
  <si>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</si>
  <si>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</si>
  <si>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</si>
  <si>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</si>
  <si>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</si>
  <si>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</si>
  <si>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</si>
  <si>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</si>
  <si>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</si>
  <si>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</si>
  <si>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</si>
  <si>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</si>
  <si>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</si>
  <si>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</si>
  <si>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</si>
  <si>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</si>
  <si>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</si>
  <si>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</si>
  <si>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</si>
  <si>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</si>
  <si>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</si>
  <si>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</si>
  <si>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</si>
  <si>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</si>
  <si>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</si>
  <si>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</si>
  <si>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</si>
  <si>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</si>
  <si>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</si>
  <si>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</si>
  <si>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</si>
  <si>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</si>
  <si>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</si>
  <si>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</si>
  <si>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</si>
  <si>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</si>
  <si>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</si>
  <si>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</si>
  <si>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</si>
  <si>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</si>
  <si>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</si>
  <si>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</si>
  <si>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</si>
  <si>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</si>
  <si>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</si>
  <si>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</si>
  <si>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</si>
  <si>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</si>
  <si>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</si>
  <si>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</si>
  <si>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</si>
  <si>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</si>
  <si>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</si>
  <si>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</si>
  <si>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</si>
  <si>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</si>
  <si>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</si>
  <si>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</si>
  <si>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</si>
  <si>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</si>
  <si>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</si>
  <si>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</si>
  <si>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</si>
  <si>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</si>
  <si>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</si>
  <si>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</si>
  <si>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</si>
  <si>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</si>
  <si>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</si>
  <si>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</si>
  <si>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</si>
  <si>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</si>
  <si>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</si>
  <si>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</si>
  <si>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</si>
  <si>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</si>
  <si>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</si>
  <si>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</si>
  <si>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</si>
  <si>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</si>
  <si>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</si>
  <si>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</si>
  <si>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</si>
  <si>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</si>
  <si>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</si>
  <si>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</si>
  <si>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</si>
  <si>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</si>
  <si>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</si>
  <si>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</si>
  <si>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</si>
  <si>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</si>
  <si>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</si>
  <si>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</si>
  <si>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</si>
  <si>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</si>
  <si>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</si>
  <si>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</si>
  <si>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</si>
  <si>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</si>
  <si>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</si>
  <si>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</si>
  <si>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</si>
  <si>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</si>
  <si>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</si>
  <si>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</si>
  <si>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</si>
  <si>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</si>
  <si>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</si>
  <si>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</si>
  <si>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</si>
  <si>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</si>
  <si>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</si>
  <si>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</si>
  <si>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</si>
  <si>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</si>
  <si>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</si>
  <si>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</si>
  <si>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</si>
  <si>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</si>
  <si>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</si>
  <si>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</si>
  <si>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</si>
  <si>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</si>
  <si>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</si>
  <si>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</si>
  <si>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</si>
  <si>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</si>
  <si>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</si>
  <si>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</si>
  <si>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</si>
  <si>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</si>
  <si>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</si>
  <si>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</si>
  <si>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</si>
  <si>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</si>
  <si>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</si>
  <si>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</si>
  <si>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</si>
  <si>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</si>
  <si>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</si>
  <si>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</si>
  <si>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</si>
  <si>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</si>
  <si>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</si>
  <si>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</si>
  <si>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</si>
  <si>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</si>
  <si>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</si>
  <si>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</si>
  <si>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</si>
  <si>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</si>
  <si>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</si>
  <si>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</si>
  <si>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</si>
  <si>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</si>
  <si>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</si>
  <si>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</si>
  <si>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</si>
  <si>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</si>
  <si>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</si>
  <si>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</si>
  <si>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</si>
  <si>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</si>
  <si>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</si>
  <si>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</si>
  <si>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</si>
  <si>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</si>
  <si>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</si>
  <si>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</si>
  <si>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</si>
  <si>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</si>
  <si>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</si>
  <si>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</si>
  <si>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</si>
  <si>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</si>
  <si>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</si>
  <si>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</si>
  <si>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</si>
  <si>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</si>
  <si>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</si>
  <si>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</si>
  <si>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</si>
  <si>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</si>
  <si>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</si>
  <si>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</si>
  <si>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</si>
  <si>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</si>
  <si>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</si>
  <si>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</si>
  <si>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</si>
  <si>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</si>
  <si>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</si>
  <si>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</si>
  <si>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</si>
  <si>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</si>
  <si>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</si>
  <si>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</si>
  <si>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</si>
  <si>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</si>
  <si>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</si>
  <si>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</si>
  <si>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</si>
  <si>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</si>
  <si>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</si>
  <si>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</si>
  <si>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</si>
  <si>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</si>
  <si>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</si>
  <si>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</si>
  <si>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</si>
  <si>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</si>
  <si>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</si>
  <si>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</si>
  <si>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</si>
  <si>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</si>
  <si>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</si>
  <si>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</si>
  <si>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</si>
  <si>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</si>
  <si>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</si>
  <si>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</si>
  <si>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</si>
  <si>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</si>
  <si>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</si>
  <si>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</si>
  <si>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</si>
  <si>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</si>
  <si>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</si>
  <si>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</si>
  <si>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</si>
  <si>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</si>
  <si>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</si>
  <si>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</si>
  <si>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</si>
  <si>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</si>
  <si>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</si>
  <si>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</si>
  <si>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</si>
  <si>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</si>
  <si>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</si>
  <si>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</si>
  <si>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</si>
  <si>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</si>
  <si>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</si>
  <si>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</si>
  <si>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</si>
  <si>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</si>
  <si>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</si>
  <si>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</si>
  <si>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</si>
  <si>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</si>
  <si>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</si>
  <si>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</si>
  <si>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</si>
  <si>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</si>
  <si>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</si>
  <si>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</si>
  <si>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</si>
  <si>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</si>
  <si>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</si>
  <si>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</si>
  <si>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</si>
  <si>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</si>
  <si>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</si>
  <si>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</si>
  <si>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</si>
  <si>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</si>
  <si>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</si>
  <si>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</si>
  <si>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</si>
  <si>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</si>
  <si>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</si>
  <si>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</si>
  <si>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</si>
  <si>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</si>
  <si>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</si>
  <si>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</si>
  <si>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</si>
  <si>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</si>
  <si>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</si>
  <si>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</si>
  <si>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</si>
  <si>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</si>
  <si>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</si>
  <si>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</si>
  <si>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</si>
  <si>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</si>
  <si>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</si>
  <si>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</si>
  <si>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</si>
  <si>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</si>
  <si>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</si>
  <si>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</si>
  <si>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</si>
  <si>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</si>
  <si>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</si>
  <si>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</si>
  <si>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</si>
  <si>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</si>
  <si>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</si>
  <si>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</si>
  <si>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</si>
  <si>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</si>
  <si>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</si>
  <si>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</si>
  <si>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</si>
  <si>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</si>
  <si>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</si>
  <si>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</si>
  <si>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</si>
  <si>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</si>
  <si>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</si>
  <si>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</si>
  <si>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</si>
  <si>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</si>
  <si>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</si>
  <si>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</si>
  <si>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</si>
  <si>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</si>
  <si>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</si>
  <si>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</si>
  <si>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</si>
  <si>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</si>
  <si>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</si>
  <si>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</si>
  <si>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</si>
  <si>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</si>
  <si>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</si>
  <si>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</si>
  <si>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</si>
  <si>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</si>
  <si>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</si>
  <si>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</si>
  <si>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</si>
  <si>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</si>
  <si>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</si>
  <si>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</si>
  <si>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</si>
  <si>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</si>
  <si>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</si>
  <si>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</si>
  <si>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</si>
  <si>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</si>
  <si>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</si>
  <si>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</si>
  <si>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</si>
  <si>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</si>
  <si>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</si>
  <si>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</si>
  <si>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</si>
  <si>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</si>
  <si>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</si>
  <si>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</si>
  <si>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</si>
  <si>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</si>
  <si>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</si>
  <si>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</si>
  <si>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</si>
  <si>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</si>
  <si>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</si>
  <si>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</si>
  <si>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</si>
  <si>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</si>
  <si>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</si>
  <si>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</si>
  <si>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</si>
  <si>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</si>
  <si>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</si>
  <si>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</si>
  <si>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</si>
  <si>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</si>
  <si>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</si>
  <si>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</si>
  <si>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</si>
  <si>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</si>
  <si>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</si>
  <si>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</si>
  <si>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</si>
  <si>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</si>
  <si>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</si>
  <si>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</si>
  <si>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</si>
  <si>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</si>
  <si>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</si>
  <si>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</si>
  <si>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</si>
  <si>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</si>
  <si>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</si>
  <si>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</si>
  <si>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</si>
  <si>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</si>
  <si>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</si>
  <si>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</si>
  <si>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</si>
  <si>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</si>
  <si>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</si>
  <si>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</si>
  <si>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</si>
  <si>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</si>
  <si>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</si>
  <si>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</si>
  <si>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</si>
  <si>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</si>
  <si>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</si>
  <si>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</si>
  <si>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</si>
  <si>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</si>
  <si>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</si>
  <si>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</si>
  <si>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</si>
  <si>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</si>
  <si>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</si>
  <si>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</si>
  <si>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</si>
  <si>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</si>
  <si>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</si>
  <si>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</si>
  <si>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</si>
  <si>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</si>
  <si>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</si>
  <si>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</si>
  <si>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</si>
  <si>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</si>
  <si>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</si>
  <si>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</si>
  <si>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</si>
  <si>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</si>
  <si>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</si>
  <si>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</si>
  <si>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</si>
  <si>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</si>
  <si>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</si>
  <si>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</si>
  <si>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</si>
  <si>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</si>
  <si>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</si>
  <si>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</si>
  <si>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</si>
  <si>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</si>
  <si>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</si>
  <si>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</si>
  <si>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</si>
  <si>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</si>
  <si>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</si>
  <si>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</si>
  <si>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</si>
  <si>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</si>
  <si>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</si>
  <si>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</si>
  <si>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</si>
  <si>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</si>
  <si>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</si>
  <si>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</si>
  <si>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</si>
  <si>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</si>
  <si>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</si>
  <si>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</si>
  <si>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</si>
  <si>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</si>
  <si>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</si>
  <si>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</si>
  <si>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</si>
  <si>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</si>
  <si>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</si>
  <si>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</si>
  <si>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</si>
  <si>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</si>
  <si>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</si>
  <si>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</si>
  <si>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</si>
  <si>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</si>
  <si>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</si>
  <si>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</si>
  <si>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</si>
  <si>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</si>
  <si>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</si>
  <si>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</si>
  <si>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</si>
  <si>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</si>
  <si>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</si>
  <si>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</si>
  <si>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</si>
  <si>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</si>
  <si>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</si>
  <si>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</si>
  <si>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</si>
  <si>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</si>
  <si>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</si>
  <si>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</si>
  <si>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</si>
  <si>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</si>
  <si>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</si>
  <si>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</si>
  <si>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</si>
  <si>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</si>
  <si>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</si>
  <si>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</si>
  <si>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</si>
  <si>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</si>
  <si>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</si>
  <si>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</si>
  <si>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</si>
  <si>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</si>
  <si>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</si>
  <si>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</si>
  <si>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</si>
  <si>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</si>
  <si>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</si>
  <si>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</si>
  <si>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</si>
  <si>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</si>
  <si>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</si>
  <si>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</si>
  <si>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</si>
  <si>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</si>
  <si>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</si>
  <si>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</si>
  <si>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</si>
  <si>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</si>
  <si>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</si>
  <si>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</si>
  <si>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</si>
  <si>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</si>
  <si>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</si>
  <si>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</si>
  <si>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</si>
  <si>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</si>
  <si>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</si>
  <si>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</si>
  <si>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</si>
  <si>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</si>
  <si>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</si>
  <si>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</si>
  <si>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</si>
  <si>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</si>
  <si>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</si>
  <si>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</si>
  <si>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</si>
  <si>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</si>
  <si>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</si>
  <si>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</si>
  <si>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</si>
  <si>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</si>
  <si>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</si>
  <si>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</si>
  <si>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</si>
  <si>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</si>
  <si>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</si>
  <si>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</si>
  <si>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</si>
  <si>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</si>
  <si>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</si>
  <si>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</si>
  <si>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</si>
  <si>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</si>
  <si>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</si>
  <si>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</si>
  <si>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</si>
  <si>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</si>
  <si>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</si>
  <si>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</si>
  <si>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</si>
  <si>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</si>
  <si>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</si>
  <si>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</si>
  <si>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</si>
  <si>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</si>
  <si>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</si>
  <si>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</si>
  <si>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</si>
  <si>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</si>
  <si>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</si>
  <si>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</si>
  <si>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</si>
  <si>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</si>
  <si>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</si>
  <si>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</si>
  <si>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</si>
  <si>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</si>
  <si>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</si>
  <si>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</si>
  <si>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</si>
  <si>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</si>
  <si>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</si>
  <si>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</si>
  <si>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</si>
  <si>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</si>
  <si>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</si>
  <si>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</si>
  <si>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</si>
  <si>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</si>
  <si>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</si>
  <si>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</si>
  <si>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</si>
  <si>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</si>
  <si>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</si>
  <si>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</si>
  <si>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</si>
  <si>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</si>
  <si>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</si>
  <si>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</si>
  <si>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</si>
  <si>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</si>
  <si>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</si>
  <si>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</si>
  <si>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</si>
  <si>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</si>
  <si>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</si>
  <si>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</si>
  <si>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</si>
  <si>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</si>
  <si>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</si>
  <si>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</si>
  <si>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</si>
  <si>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</si>
  <si>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</si>
  <si>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</si>
  <si>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</si>
  <si>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</si>
  <si>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</si>
  <si>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</si>
  <si>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</si>
  <si>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</si>
  <si>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</si>
  <si>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</si>
  <si>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</si>
  <si>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</si>
  <si>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</si>
  <si>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</si>
  <si>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</si>
  <si>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</si>
  <si>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</si>
  <si>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</si>
  <si>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</si>
  <si>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</si>
  <si>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</si>
  <si>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</si>
  <si>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</si>
  <si>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</si>
  <si>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</si>
  <si>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</si>
  <si>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</si>
  <si>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</si>
  <si>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</si>
  <si>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</si>
  <si>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</si>
  <si>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</si>
  <si>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</si>
  <si>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</si>
  <si>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</si>
  <si>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</si>
  <si>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</si>
  <si>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</si>
  <si>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</si>
  <si>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</si>
  <si>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</si>
  <si>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</si>
  <si>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</si>
  <si>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</si>
  <si>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</si>
  <si>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</si>
  <si>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</si>
  <si>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</si>
  <si>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</si>
  <si>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</si>
  <si>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</si>
  <si>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</si>
  <si>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</si>
  <si>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</si>
  <si>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</si>
  <si>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</si>
  <si>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</si>
  <si>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</si>
  <si>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</si>
  <si>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</si>
  <si>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</si>
  <si>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</si>
  <si>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</si>
  <si>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</si>
  <si>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</si>
  <si>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</si>
  <si>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</si>
  <si>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</si>
  <si>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</si>
  <si>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</si>
  <si>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</si>
  <si>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</si>
  <si>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</si>
  <si>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</si>
  <si>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</si>
  <si>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</si>
  <si>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</si>
  <si>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</si>
  <si>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</si>
  <si>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</si>
  <si>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</si>
  <si>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</si>
  <si>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</si>
  <si>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</si>
  <si>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</si>
  <si>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</si>
  <si>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</si>
  <si>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</si>
  <si>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</si>
  <si>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</si>
  <si>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</si>
  <si>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</si>
  <si>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</si>
  <si>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</si>
  <si>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</si>
  <si>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</si>
  <si>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</si>
  <si>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</si>
  <si>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</si>
  <si>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</si>
  <si>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</si>
  <si>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</si>
  <si>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</si>
  <si>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</si>
  <si>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</si>
  <si>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</si>
  <si>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</si>
  <si>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</si>
  <si>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</si>
  <si>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</si>
  <si>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</si>
  <si>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</si>
  <si>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</si>
  <si>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</si>
  <si>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</si>
  <si>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</si>
  <si>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</si>
  <si>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</si>
  <si>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</si>
  <si>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</si>
  <si>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</si>
  <si>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</si>
  <si>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</si>
  <si>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</si>
  <si>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</si>
  <si>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</si>
  <si>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</si>
  <si>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</si>
  <si>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</si>
  <si>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</si>
  <si>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</si>
  <si>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</si>
  <si>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</si>
  <si>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</si>
  <si>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</si>
  <si>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</si>
  <si>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</si>
  <si>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</si>
  <si>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</si>
  <si>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</si>
  <si>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</si>
  <si>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</si>
  <si>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</si>
  <si>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</si>
  <si>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</si>
  <si>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</si>
  <si>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</si>
  <si>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</si>
  <si>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</si>
  <si>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</si>
  <si>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</si>
  <si>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</si>
  <si>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</si>
  <si>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</si>
  <si>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</si>
  <si>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</si>
  <si>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</si>
  <si>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</si>
  <si>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</si>
  <si>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</si>
  <si>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</si>
  <si>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</si>
  <si>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</si>
  <si>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</si>
  <si>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</si>
  <si>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</si>
  <si>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</si>
  <si>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</si>
  <si>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</si>
  <si>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</si>
  <si>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</si>
  <si>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</si>
  <si>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</si>
  <si>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</si>
  <si>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</si>
  <si>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</si>
  <si>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</si>
  <si>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</si>
  <si>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</si>
  <si>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</si>
  <si>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</si>
  <si>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</si>
  <si>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</si>
  <si>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</si>
  <si>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</si>
  <si>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</si>
  <si>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</si>
  <si>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</si>
  <si>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</si>
  <si>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</si>
  <si>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</si>
  <si>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</si>
  <si>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</si>
  <si>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</si>
  <si>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</si>
  <si>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</si>
  <si>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</si>
  <si>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</si>
  <si>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</si>
  <si>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</si>
  <si>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</si>
  <si>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</si>
  <si>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</si>
  <si>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</si>
  <si>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</si>
  <si>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</si>
  <si>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</si>
  <si>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</si>
  <si>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</si>
  <si>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</si>
  <si>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</si>
  <si>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</si>
  <si>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</si>
  <si>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</si>
  <si>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</si>
  <si>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</si>
  <si>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</si>
  <si>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</si>
  <si>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</si>
  <si>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</si>
  <si>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</si>
  <si>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</si>
  <si>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</si>
  <si>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</si>
  <si>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</si>
  <si>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</si>
  <si>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</si>
  <si>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</si>
  <si>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</si>
  <si>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</si>
  <si>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</si>
  <si>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</si>
  <si>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</si>
  <si>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</si>
  <si>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</si>
  <si>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</si>
  <si>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</si>
  <si>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</si>
  <si>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</si>
  <si>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</si>
  <si>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</si>
  <si>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</si>
  <si>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</si>
  <si>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</si>
  <si>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</si>
  <si>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</si>
  <si>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</si>
  <si>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</si>
  <si>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</si>
  <si>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</si>
  <si>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</si>
  <si>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</si>
  <si>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</si>
  <si>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</si>
  <si>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</si>
  <si>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</si>
  <si>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</si>
  <si>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</si>
  <si>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</si>
  <si>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</si>
  <si>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</si>
  <si>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</si>
  <si>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</si>
  <si>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</si>
  <si>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</si>
  <si>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</si>
  <si>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</si>
  <si>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</si>
  <si>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</si>
  <si>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</si>
  <si>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</si>
  <si>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</si>
  <si>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</si>
  <si>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</si>
  <si>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</si>
  <si>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</si>
  <si>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</si>
  <si>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</si>
  <si>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</si>
  <si>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</si>
  <si>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</si>
  <si>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</si>
  <si>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</si>
  <si>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</si>
  <si>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</si>
  <si>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</si>
  <si>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</si>
  <si>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</si>
  <si>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</si>
  <si>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</si>
  <si>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</si>
  <si>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</si>
  <si>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</si>
  <si>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</si>
  <si>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</si>
  <si>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</si>
  <si>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</si>
  <si>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</si>
  <si>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</si>
  <si>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</si>
  <si>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</si>
  <si>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</si>
  <si>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</si>
  <si>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</si>
  <si>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</si>
  <si>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</si>
  <si>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</si>
  <si>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</si>
  <si>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</si>
  <si>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</si>
  <si>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</si>
  <si>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</si>
  <si>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</si>
  <si>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</si>
  <si>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</si>
  <si>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</si>
  <si>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</si>
  <si>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</si>
  <si>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</si>
  <si>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</si>
  <si>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</si>
  <si>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</si>
  <si>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</si>
  <si>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</si>
  <si>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</si>
  <si>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</si>
  <si>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</si>
  <si>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</si>
  <si>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</si>
  <si>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</si>
  <si>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</si>
  <si>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</si>
  <si>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</si>
  <si>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</si>
  <si>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</si>
  <si>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</si>
  <si>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</si>
  <si>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</si>
  <si>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</si>
  <si>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</si>
  <si>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</si>
  <si>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</si>
  <si>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</si>
  <si>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</si>
  <si>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</si>
  <si>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</si>
  <si>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</si>
  <si>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</si>
  <si>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</si>
  <si>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</si>
  <si>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</si>
  <si>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</si>
  <si>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</si>
  <si>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</si>
  <si>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</si>
  <si>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</si>
  <si>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</si>
  <si>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</si>
  <si>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</si>
  <si>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</si>
  <si>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</si>
  <si>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</si>
  <si>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</si>
  <si>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</si>
  <si>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</si>
  <si>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</si>
  <si>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</si>
  <si>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</si>
  <si>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</si>
  <si>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</si>
  <si>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</si>
  <si>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</si>
  <si>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</si>
  <si>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</si>
  <si>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</si>
  <si>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</si>
  <si>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</si>
  <si>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</si>
  <si>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</si>
  <si>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</si>
  <si>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</si>
  <si>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</si>
  <si>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</si>
  <si>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</si>
  <si>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</si>
  <si>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</si>
  <si>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</si>
  <si>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</si>
  <si>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</si>
  <si>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</si>
  <si>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</si>
  <si>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</si>
  <si>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</si>
  <si>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</si>
  <si>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</si>
  <si>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</si>
  <si>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</si>
  <si>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</si>
  <si>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</si>
  <si>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</si>
  <si>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</si>
  <si>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</si>
  <si>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</si>
  <si>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</si>
  <si>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</si>
  <si>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</si>
  <si>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</si>
  <si>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</si>
  <si>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</si>
  <si>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</si>
  <si>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</si>
  <si>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</si>
  <si>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</si>
  <si>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</si>
  <si>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</si>
  <si>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</si>
  <si>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</si>
  <si>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</si>
  <si>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</si>
  <si>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</si>
  <si>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</si>
  <si>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</si>
  <si>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</si>
  <si>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</si>
  <si>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</si>
  <si>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</si>
  <si>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</si>
  <si>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</si>
  <si>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</si>
  <si>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</si>
  <si>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</si>
  <si>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</si>
  <si>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</si>
  <si>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</si>
  <si>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</si>
  <si>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</si>
  <si>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</si>
  <si>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</si>
  <si>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</si>
  <si>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</si>
  <si>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</si>
  <si>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</si>
  <si>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</si>
  <si>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</si>
  <si>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</si>
  <si>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</si>
  <si>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</si>
  <si>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</si>
  <si>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</si>
  <si>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</si>
  <si>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</si>
  <si>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</si>
  <si>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</si>
  <si>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</si>
  <si>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</si>
  <si>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</si>
  <si>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</si>
  <si>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</si>
  <si>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</si>
  <si>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</si>
  <si>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</si>
  <si>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</si>
  <si>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</si>
  <si>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</si>
  <si>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</si>
  <si>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</si>
  <si>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</si>
  <si>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</si>
  <si>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</si>
  <si>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</si>
  <si>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</si>
  <si>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</si>
  <si>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</si>
  <si>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</si>
  <si>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</si>
  <si>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</si>
  <si>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</si>
  <si>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</si>
  <si>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</si>
  <si>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</si>
  <si>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</si>
  <si>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</si>
  <si>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</si>
  <si>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</si>
  <si>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</si>
  <si>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</si>
  <si>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</si>
  <si>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</si>
  <si>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</si>
  <si>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</si>
  <si>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</si>
  <si>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</si>
  <si>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</si>
  <si>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</si>
  <si>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</si>
  <si>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</si>
  <si>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</si>
  <si>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</si>
  <si>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</si>
  <si>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</si>
  <si>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</si>
  <si>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</si>
  <si>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</si>
  <si>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</si>
  <si>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</si>
  <si>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</si>
  <si>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</si>
  <si>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</si>
  <si>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</si>
  <si>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</si>
  <si>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</si>
  <si>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</si>
  <si>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</si>
  <si>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</si>
  <si>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</si>
  <si>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</si>
  <si>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</si>
  <si>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</si>
  <si>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</si>
  <si>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</si>
  <si>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</si>
  <si>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</si>
  <si>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</si>
  <si>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</si>
  <si>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</si>
  <si>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</si>
  <si>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</si>
  <si>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</si>
  <si>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</si>
  <si>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</si>
  <si>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</si>
  <si>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</si>
  <si>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</si>
  <si>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</si>
  <si>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</si>
  <si>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</si>
  <si>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</si>
  <si>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</si>
  <si>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</si>
  <si>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</si>
  <si>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</si>
  <si>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</si>
  <si>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</si>
  <si>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</si>
  <si>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</si>
  <si>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</si>
  <si>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</si>
  <si>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</si>
  <si>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</si>
  <si>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</si>
  <si>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</si>
  <si>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</si>
  <si>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</si>
  <si>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</si>
  <si>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</si>
  <si>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</si>
  <si>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</si>
  <si>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</si>
  <si>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</si>
  <si>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</si>
  <si>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</si>
  <si>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</si>
  <si>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</si>
  <si>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</si>
  <si>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</si>
  <si>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</si>
  <si>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</si>
  <si>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</si>
  <si>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</si>
  <si>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</si>
  <si>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</si>
  <si>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</si>
  <si>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</si>
  <si>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</si>
  <si>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</si>
  <si>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</si>
  <si>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</si>
  <si>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</si>
  <si>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</si>
  <si>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</si>
  <si>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</si>
  <si>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</si>
  <si>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</si>
  <si>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</si>
  <si>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</si>
  <si>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</si>
  <si>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</si>
  <si>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</si>
  <si>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</si>
  <si>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</si>
  <si>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</si>
  <si>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</si>
  <si>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</si>
  <si>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</si>
  <si>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</si>
  <si>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</si>
  <si>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</si>
  <si>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</si>
  <si>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</si>
  <si>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</si>
  <si>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</si>
  <si>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</si>
  <si>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</si>
  <si>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</si>
  <si>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</si>
  <si>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</si>
  <si>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</si>
  <si>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</si>
  <si>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</si>
  <si>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</si>
  <si>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</si>
  <si>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</si>
  <si>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</si>
  <si>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</si>
  <si>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</si>
  <si>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</si>
  <si>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</si>
  <si>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</si>
  <si>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</si>
  <si>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</si>
  <si>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</si>
  <si>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</si>
  <si>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</si>
  <si>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</si>
  <si>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</si>
  <si>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</si>
  <si>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</si>
  <si>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</si>
  <si>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</si>
  <si>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</si>
  <si>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</si>
  <si>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</si>
  <si>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</si>
  <si>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</si>
  <si>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</si>
  <si>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</si>
  <si>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</si>
  <si>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</si>
  <si>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</si>
  <si>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</si>
  <si>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</si>
  <si>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</si>
  <si>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</si>
  <si>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</si>
  <si>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</si>
  <si>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</si>
  <si>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</si>
  <si>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</si>
  <si>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</si>
  <si>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</si>
  <si>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</si>
  <si>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</si>
  <si>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</si>
  <si>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</si>
  <si>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</si>
  <si>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</si>
  <si>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</si>
  <si>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</si>
  <si>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</si>
  <si>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</si>
  <si>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</si>
  <si>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</si>
  <si>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</si>
  <si>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</si>
  <si>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</si>
  <si>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</si>
  <si>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</si>
  <si>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</si>
  <si>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</si>
  <si>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</si>
  <si>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</si>
  <si>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</si>
  <si>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</si>
  <si>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</si>
  <si>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</si>
  <si>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</si>
  <si>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</si>
  <si>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</si>
  <si>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</si>
  <si>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</si>
  <si>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</si>
  <si>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</si>
  <si>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</si>
  <si>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</si>
  <si>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</si>
  <si>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</si>
  <si>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</si>
  <si>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</si>
  <si>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</si>
  <si>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</si>
  <si>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</si>
  <si>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</si>
  <si>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</si>
  <si>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</si>
  <si>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</si>
  <si>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</si>
  <si>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</si>
  <si>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</si>
  <si>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</si>
  <si>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</si>
  <si>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</si>
  <si>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</si>
  <si>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</si>
  <si>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</si>
  <si>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</si>
  <si>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</si>
  <si>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</si>
  <si>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</si>
  <si>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</si>
  <si>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</si>
  <si>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</si>
  <si>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</si>
  <si>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</si>
  <si>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</si>
  <si>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</si>
  <si>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</si>
  <si>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</si>
  <si>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</si>
  <si>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</si>
  <si>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</si>
  <si>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</si>
  <si>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</si>
  <si>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</si>
  <si>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</si>
  <si>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</si>
  <si>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</si>
  <si>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</si>
  <si>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</si>
  <si>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</si>
  <si>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</si>
  <si>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</si>
  <si>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</si>
  <si>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</si>
  <si>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</si>
  <si>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</si>
  <si>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</si>
  <si>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</si>
  <si>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</si>
  <si>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</si>
  <si>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</si>
  <si>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</si>
  <si>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</si>
  <si>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</si>
  <si>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</si>
  <si>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</si>
  <si>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</si>
  <si>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</si>
  <si>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</si>
  <si>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</si>
  <si>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</si>
  <si>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</si>
  <si>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</si>
  <si>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</si>
  <si>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</si>
  <si>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</si>
  <si>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</si>
  <si>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</si>
  <si>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</si>
  <si>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</si>
  <si>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</si>
  <si>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</si>
  <si>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</si>
  <si>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</si>
  <si>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</si>
  <si>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</si>
  <si>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</si>
  <si>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</si>
  <si>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</si>
  <si>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</si>
  <si>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</si>
  <si>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</si>
  <si>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</si>
  <si>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</si>
  <si>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</si>
  <si>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</si>
  <si>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</si>
  <si>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</si>
  <si>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</si>
  <si>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</si>
  <si>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</si>
  <si>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</si>
  <si>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</si>
  <si>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</si>
  <si>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</si>
  <si>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</si>
  <si>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</si>
  <si>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</si>
  <si>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</si>
  <si>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</si>
  <si>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</si>
  <si>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</si>
  <si>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</si>
  <si>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</si>
  <si>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</si>
  <si>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</si>
  <si>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</si>
  <si>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</si>
  <si>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</si>
  <si>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</si>
  <si>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</si>
  <si>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</si>
  <si>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</si>
  <si>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</si>
  <si>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</si>
  <si>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</si>
  <si>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</si>
  <si>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</si>
  <si>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</si>
  <si>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</si>
  <si>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</si>
  <si>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</si>
  <si>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</si>
  <si>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</si>
  <si>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</si>
  <si>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</si>
  <si>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</si>
  <si>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</si>
  <si>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</si>
  <si>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</si>
  <si>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</si>
  <si>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</si>
  <si>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</si>
  <si>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</si>
  <si>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</si>
  <si>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</si>
  <si>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</si>
  <si>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</si>
  <si>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</si>
  <si>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</si>
  <si>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</si>
  <si>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</si>
  <si>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</si>
  <si>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</si>
  <si>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</si>
  <si>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</si>
  <si>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</si>
  <si>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</si>
  <si>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</si>
  <si>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</si>
  <si>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</si>
  <si>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</si>
  <si>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</si>
  <si>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</si>
  <si>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</si>
  <si>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</si>
  <si>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</si>
  <si>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</si>
  <si>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</si>
  <si>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</si>
  <si>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</si>
  <si>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</si>
  <si>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</si>
  <si>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</si>
  <si>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</si>
  <si>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</si>
  <si>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</si>
  <si>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</si>
  <si>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</si>
  <si>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</si>
  <si>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</si>
  <si>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</si>
  <si>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</si>
  <si>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</si>
  <si>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</si>
  <si>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</si>
  <si>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</si>
  <si>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</si>
  <si>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</si>
  <si>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</si>
  <si>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</si>
  <si>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</si>
  <si>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</si>
  <si>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</si>
  <si>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</si>
  <si>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</si>
  <si>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</si>
  <si>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</si>
  <si>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</si>
  <si>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</si>
  <si>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</si>
  <si>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</si>
  <si>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</si>
  <si>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</si>
  <si>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</si>
  <si>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</si>
  <si>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</si>
  <si>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</si>
  <si>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</si>
  <si>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</si>
  <si>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</si>
  <si>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</si>
  <si>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</si>
  <si>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</si>
  <si>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</si>
  <si>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</si>
  <si>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</si>
  <si>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</si>
  <si>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</si>
  <si>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</si>
  <si>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</si>
  <si>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</si>
  <si>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</si>
  <si>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</si>
  <si>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</si>
  <si>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</si>
  <si>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</si>
  <si>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</si>
  <si>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</si>
  <si>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</si>
  <si>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</si>
  <si>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</si>
  <si>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</si>
  <si>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</si>
  <si>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</si>
  <si>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</si>
  <si>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</si>
  <si>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</si>
  <si>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</si>
  <si>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</si>
  <si>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</si>
  <si>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</si>
  <si>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</si>
  <si>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</si>
  <si>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</si>
  <si>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</si>
  <si>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</si>
  <si>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</si>
  <si>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</si>
  <si>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</si>
  <si>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</si>
  <si>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</si>
  <si>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</si>
  <si>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</si>
  <si>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</si>
  <si>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</si>
  <si>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</si>
  <si>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</si>
  <si>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</si>
  <si>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</si>
  <si>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</si>
  <si>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</si>
  <si>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</si>
  <si>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</si>
  <si>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</si>
  <si>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</si>
  <si>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</si>
  <si>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</si>
  <si>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</si>
  <si>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</si>
  <si>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</si>
  <si>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</si>
  <si>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</si>
  <si>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</si>
  <si>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</si>
  <si>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</si>
  <si>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</si>
  <si>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</si>
  <si>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</si>
  <si>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</si>
  <si>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</si>
  <si>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</si>
  <si>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</si>
  <si>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</si>
  <si>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</si>
  <si>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</si>
  <si>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</si>
  <si>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</si>
  <si>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</si>
  <si>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</si>
  <si>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</si>
  <si>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</si>
  <si>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</si>
  <si>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</si>
  <si>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</si>
  <si>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</si>
  <si>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</si>
  <si>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</si>
  <si>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</si>
  <si>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</si>
  <si>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</si>
  <si>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</si>
  <si>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</si>
  <si>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</si>
  <si>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</si>
  <si>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</si>
  <si>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</si>
  <si>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</si>
  <si>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</si>
  <si>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</si>
  <si>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</si>
  <si>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</si>
  <si>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</si>
  <si>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</si>
  <si>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</si>
  <si>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</si>
  <si>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</si>
  <si>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</si>
  <si>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</si>
  <si>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</si>
  <si>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</si>
  <si>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</si>
  <si>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</si>
  <si>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</si>
  <si>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</si>
  <si>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</si>
  <si>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</si>
  <si>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</si>
  <si>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</si>
  <si>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</si>
  <si>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</si>
  <si>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</si>
  <si>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</si>
  <si>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</si>
  <si>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</si>
  <si>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</si>
  <si>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</si>
  <si>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</si>
  <si>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</si>
  <si>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</si>
  <si>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</si>
  <si>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</si>
  <si>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</si>
  <si>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</si>
  <si>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</si>
  <si>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</si>
  <si>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</si>
  <si>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</si>
  <si>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</si>
  <si>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</si>
  <si>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</si>
  <si>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</si>
  <si>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</si>
  <si>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</si>
  <si>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</si>
  <si>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</si>
  <si>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</si>
  <si>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</si>
  <si>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</si>
  <si>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</si>
  <si>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</si>
  <si>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</si>
  <si>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</si>
  <si>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</si>
  <si>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</si>
  <si>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</si>
  <si>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</si>
  <si>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</si>
  <si>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</si>
  <si>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</si>
  <si>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</si>
  <si>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</si>
  <si>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</si>
  <si>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PCM-20251029-00001837</t>
  </si>
  <si>
    <t>EM team need 6 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</si>
  <si>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</si>
  <si>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</si>
  <si>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</si>
  <si>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</si>
  <si>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</si>
  <si>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</si>
  <si>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</si>
  <si>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</si>
  <si>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</si>
  <si>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</si>
  <si>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</si>
  <si>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</si>
  <si>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</si>
  <si>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</si>
  <si>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</si>
  <si>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</si>
  <si>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</si>
  <si>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</si>
  <si>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</si>
  <si>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</si>
  <si>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</si>
  <si>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</si>
  <si>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</si>
  <si>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</si>
  <si>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</si>
  <si>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</si>
  <si>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</si>
  <si>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</si>
  <si>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</si>
  <si>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</si>
  <si>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</si>
  <si>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</si>
  <si>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</si>
  <si>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</si>
  <si>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</si>
  <si>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</si>
  <si>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</si>
  <si>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</si>
  <si>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</si>
  <si>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</si>
  <si>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</si>
  <si>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</si>
  <si>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</si>
  <si>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</si>
  <si>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</si>
  <si>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</si>
  <si>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</si>
  <si>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</si>
  <si>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</si>
  <si>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</si>
  <si>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</si>
  <si>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</si>
  <si>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</si>
  <si>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</si>
  <si>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</si>
  <si>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</si>
  <si>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</si>
  <si>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</si>
  <si>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</si>
  <si>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</si>
  <si>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</si>
  <si>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</si>
  <si>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</si>
  <si>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</si>
  <si>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</si>
  <si>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</si>
  <si>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</si>
  <si>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</si>
  <si>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</si>
  <si>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</si>
  <si>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</si>
  <si>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</si>
  <si>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</si>
  <si>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</si>
  <si>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</si>
  <si>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</si>
  <si>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</si>
  <si>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</si>
  <si>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</si>
  <si>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</si>
  <si>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</si>
  <si>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</si>
  <si>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</si>
  <si>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</si>
  <si>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</si>
  <si>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team need 30 mins </t>
  </si>
  <si>
    <t>PCM-20251029-00001734</t>
  </si>
  <si>
    <t xml:space="preserve">team need 50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</si>
  <si>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</si>
  <si>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</si>
  <si>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</si>
  <si>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</si>
  <si>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</si>
  <si>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</si>
  <si>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</si>
  <si>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</si>
  <si>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PCM-20251029-00001759</t>
  </si>
  <si>
    <t>Emergency</t>
  </si>
  <si>
    <t xml:space="preserve">team on the way need 80 minutes </t>
  </si>
  <si>
    <t>NO PCM</t>
  </si>
  <si>
    <t xml:space="preserve">team on the way need 110 minutes </t>
  </si>
  <si>
    <t>team on the way need 100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</si>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</sst>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5" xfId="0" applyFont="1" applyFill="1" applyBorder="1" applyAlignment="1">
      <alignment horizontal="center" vertical="center" wrapText="1"/>
    </xf>
    <xf numFmtId="0" fontId="35" fillId="0" borderId="0" xfId="0" applyFont="1"/>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1" totalsRowShown="0" headerRowDxfId="31" dataDxfId="30" headerRowBorderDxfId="28" tableBorderDxfId="29">
  <autoFilter ref="A1:L43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296.68737418981618</v>
      </c>
      <c r="H2" s="78">
        <v>45662.943402777775</v>
      </c>
      <c r="I2" s="61" t="str">
        <f>IFERROR(VLOOKUP(D2,DB!A:F,6,0),"")</f>
        <v>Generator-SG</v>
      </c>
      <c r="J2" s="61" t="str">
        <f>IFERROR(VLOOKUP(D2,DB!A:G,7,0),"")</f>
        <v>Dead</v>
      </c>
      <c r="K2" s="69" t="s">
        <v>39022</v>
      </c>
      <c r="L2" s="67" t="str">
        <f>IFERROR(VLOOKUP(D2,DB!A:I,9,0),"")</f>
        <v>Latis</v>
      </c>
    </row>
    <row r="3" spans="1:15" ht="15" customHeight="1">
      <c r="A3" s="171" t="s">
        <v>39023</v>
      </c>
      <c r="B3" s="134" t="str">
        <f>IFERROR(VLOOKUP(D3,DB!A:K,11,0),"")</f>
        <v>R1</v>
      </c>
      <c r="C3" s="134">
        <v>1</v>
      </c>
      <c r="D3" s="134" t="s">
        <v>12294</v>
      </c>
      <c r="E3" s="135" t="s">
        <v>39021</v>
      </c>
      <c r="F3" s="136">
        <v>45959.567361111112</v>
      </c>
      <c r="G3" s="137">
        <f ca="1">IFERROR(NOW()-F3,"")</f>
        <v>6.8439004629908595E-2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11977</v>
      </c>
      <c r="E4" s="135" t="s">
        <v>39021</v>
      </c>
      <c r="F4" s="136">
        <v>45959.613379629627</v>
      </c>
      <c r="G4" s="137">
        <f ca="1">IFERROR(NOW()-F4,"")</f>
        <v>2.2420486115152016E-2</v>
      </c>
      <c r="H4" s="136">
        <v>45959.613379629627</v>
      </c>
      <c r="I4" s="134" t="str">
        <f>IFERROR(VLOOKUP(D4,DB!A:F,6,0),"")</f>
        <v>SCECO</v>
      </c>
      <c r="J4" s="134" t="str">
        <f>IFERROR(VLOOKUP(D4,DB!A:G,7,0),"")</f>
        <v>Dead</v>
      </c>
      <c r="K4" s="138" t="s">
        <v>39026</v>
      </c>
      <c r="L4" s="139" t="str">
        <f>IFERROR(VLOOKUP(D4,DB!A:I,9,0),"")</f>
        <v>Latis</v>
      </c>
    </row>
    <row r="5" spans="1:15" ht="15" customHeight="1">
      <c r="A5" s="133"/>
      <c r="B5" s="134" t="str">
        <f>IFERROR(VLOOKUP(D5,DB!A:K,11,0),"")</f>
        <v/>
      </c>
      <c r="C5" s="134"/>
      <c r="D5" s="134"/>
      <c r="E5" s="135"/>
      <c r="F5" s="136"/>
      <c r="G5" s="137">
        <f ca="1">IFERROR(NOW()-F5,"")</f>
        <v>45959.635800115742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45959.635800115742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45959.635800115742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45959.635800115742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45959.635800115742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45959.635800115742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45959.635800115742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45959.635800115742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45959.635800115742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45959.635800115742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45959.635800115742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45959.635800115742</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45959.635800115742</v>
      </c>
      <c r="H17" s="148"/>
      <c r="I17" s="146" t="str">
        <f>IFERROR(VLOOKUP(D17,DB!A:F,6,0),"")</f>
        <v/>
      </c>
      <c r="J17" s="146" t="str">
        <f>IFERROR(VLOOKUP(D17,DB!A:G,7,0),"")</f>
        <v/>
      </c>
      <c r="K17" s="150"/>
      <c r="L17" s="151" t="str">
        <f>IFERROR(VLOOKUP(D17,DB!A:I,9,0),"")</f>
        <v/>
      </c>
    </row>
    <row r="18" spans="1:12" ht="15" customHeight="1">
      <c r="A18" s="170"/>
      <c r="B18" s="134" t="str">
        <f>IFERROR(VLOOKUP(D18,DB!A:K,11,0),"")</f>
        <v/>
      </c>
      <c r="C18" s="134"/>
      <c r="D18" s="134"/>
      <c r="E18" s="135"/>
      <c r="F18" s="136"/>
      <c r="G18" s="137">
        <f ca="1">IFERROR(NOW()-F18,"")</f>
        <v>45959.635800115742</v>
      </c>
      <c r="H18" s="136"/>
      <c r="I18" s="134" t="str">
        <f>IFERROR(VLOOKUP(D18,DB!A:F,6,0),"")</f>
        <v/>
      </c>
      <c r="J18" s="134" t="str">
        <f>IFERROR(VLOOKUP(D18,DB!A:G,7,0),"")</f>
        <v/>
      </c>
      <c r="K18" s="138"/>
      <c r="L18" s="139" t="str">
        <f>IFERROR(VLOOKUP(D18,DB!A:I,9,0),"")</f>
        <v/>
      </c>
    </row>
    <row r="19" spans="1:12" ht="15" customHeight="1">
      <c r="A19" s="170"/>
      <c r="B19" s="134" t="str">
        <f>IFERROR(VLOOKUP(D19,DB!A:K,11,0),"")</f>
        <v/>
      </c>
      <c r="C19" s="134"/>
      <c r="D19" s="134"/>
      <c r="E19" s="135"/>
      <c r="F19" s="136"/>
      <c r="G19" s="137">
        <f ca="1">IFERROR(NOW()-F19,"")</f>
        <v>45959.635800115742</v>
      </c>
      <c r="H19" s="136"/>
      <c r="I19" s="134" t="str">
        <f>IFERROR(VLOOKUP(D19,DB!A:F,6,0),"")</f>
        <v/>
      </c>
      <c r="J19" s="134" t="str">
        <f>IFERROR(VLOOKUP(D19,DB!A:G,7,0),"")</f>
        <v/>
      </c>
      <c r="K19" s="138"/>
      <c r="L19" s="139" t="str">
        <f>IFERROR(VLOOKUP(D19,DB!A:I,9,0),"")</f>
        <v/>
      </c>
    </row>
    <row r="20" spans="1:12" ht="15" customHeight="1">
      <c r="A20" s="170"/>
      <c r="B20" s="134" t="str">
        <f>IFERROR(VLOOKUP(D20,DB!A:K,11,0),"")</f>
        <v/>
      </c>
      <c r="C20" s="134"/>
      <c r="D20" s="134"/>
      <c r="E20" s="135"/>
      <c r="F20" s="136"/>
      <c r="G20" s="137">
        <f ca="1">IFERROR(NOW()-F20,"")</f>
        <v>45959.635800115742</v>
      </c>
      <c r="H20" s="136"/>
      <c r="I20" s="134" t="str">
        <f>IFERROR(VLOOKUP(D20,DB!A:F,6,0),"")</f>
        <v/>
      </c>
      <c r="J20" s="134" t="str">
        <f>IFERROR(VLOOKUP(D20,DB!A:G,7,0),"")</f>
        <v/>
      </c>
      <c r="K20" s="138"/>
      <c r="L20" s="139" t="str">
        <f>IFERROR(VLOOKUP(D20,DB!A:I,9,0),"")</f>
        <v/>
      </c>
    </row>
    <row r="21" spans="1:12" ht="15" customHeight="1">
      <c r="A21" s="170"/>
      <c r="B21" s="134" t="str">
        <f>IFERROR(VLOOKUP(D21,DB!A:K,11,0),"")</f>
        <v/>
      </c>
      <c r="C21" s="134"/>
      <c r="D21" s="134"/>
      <c r="E21" s="135"/>
      <c r="F21" s="136"/>
      <c r="G21" s="137">
        <f ca="1">IFERROR(NOW()-F21,"")</f>
        <v>45959.635800115742</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45959.635800115742</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45959.635800115742</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45959.635800115742</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80"/>
      <c r="E25" s="135"/>
      <c r="F25" s="136"/>
      <c r="G25" s="137">
        <f ca="1">IFERROR(NOW()-F25,"")</f>
        <v>45959.635800115742</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134"/>
      <c r="E26" s="135"/>
      <c r="F26" s="136"/>
      <c r="G26" s="137">
        <f ca="1">IFERROR(NOW()-F26,"")</f>
        <v>45959.635800115742</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45959.635800115742</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ca="1">IFERROR(NOW()-F28,"")</f>
        <v>45959.635800115742</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45959.635800115742</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45959.635800115742</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45959.635800115742</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45959.635800115742</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45959.635800115742</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45959.635800115742</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45959.635800115742</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45959.635800115742</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45959.635800115742</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45959.635800115742</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45959.635800115742</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45959.635800115742</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45959.635800115742</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45959.635800115742</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45959.635800115742</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45959.635800115742</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45959.635800115742</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45959.635800115742</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45959.635800115742</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45959.635800115742</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45959.635800115742</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45959.635800115742</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45959.635800115742</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45959.635800115742</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45959.635800115742</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45959.635800115742</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45959.635800115742</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45959.635800115742</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45959.635800115742</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45959.635800115742</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45959.635800115742</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45959.635800115742</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45959.635800115742</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45959.635800115742</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45959.635800115742</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45959.635800115742</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45959.635800115742</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45959.635800115742</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45959.635800115742</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45959.635800115742</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45959.635800115742</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45959.635800115742</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45959.635800115742</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45959.635800115742</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45959.635800115742</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45959.635800115742</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45959.635800115742</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45959.635800115742</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45959.635800115742</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45959.635800115742</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45959.635800115742</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45959.635800115742</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45959.635800115742</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45959.635800115742</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45959.635800115742</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45959.635800115742</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45959.635800115742</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45959.635800115742</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45959.635800115742</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45959.635800115742</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45959.635800115742</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45959.635800115742</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45959.635800115742</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45959.635800115742</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45959.635800115742</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45959.635800115742</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45959.635800115742</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45959.635800115742</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45959.635800115742</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45959.635800115742</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45959.635800115742</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45959.635800115742</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45959.635800115742</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45959.635800115742</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45959.635800115742</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45959.635800115742</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45959.635800115742</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45959.635800115742</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45959.635800115742</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45959.635800115742</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45959.635800115742</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45959.635800115742</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45959.635800115742</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45959.635800115742</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45959.635800115742</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45959.635800115742</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45959.635800115742</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45959.635800115742</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45959.635800115742</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45959.635800115742</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45959.635800115742</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45959.635800115742</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45959.635800115742</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45959.635800115742</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45959.635800115742</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45959.635800115742</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45959.635800115742</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45959.635800115742</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45959.635800115742</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45959.635800115742</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45959.635800115742</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45959.635800115742</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45959.635800115742</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45959.635800115742</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45959.635800115742</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45959.635800115742</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45959.635800115742</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45959.635800115742</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45959.635800115742</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45959.635800115742</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45959.635800115742</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45959.635800115742</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45959.635800115742</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45959.635800115742</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45959.635800115742</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45959.635800115742</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45959.635800115742</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45959.635800115742</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45959.635800115742</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45959.635800115742</v>
      </c>
      <c r="H148" s="136"/>
      <c r="I148" s="134" t="str">
        <f>IFERROR(VLOOKUP(D148,DB!A:F,6,0),"")</f>
        <v/>
      </c>
      <c r="J148" s="134" t="str">
        <f>IFERROR(VLOOKUP(D148,DB!A:G,7,0),"")</f>
        <v/>
      </c>
      <c r="K148" s="138"/>
      <c r="L148" s="139" t="str">
        <f>IFERROR(VLOOKUP(D148,DB!A:I,9,0),"")</f>
        <v/>
      </c>
    </row>
    <row r="149" spans="1:12" ht="15" customHeight="1">
      <c r="A149" s="173"/>
      <c r="B149" s="146" t="str">
        <f>IFERROR(VLOOKUP(D149,DB!A:K,11,0),"")</f>
        <v/>
      </c>
      <c r="C149" s="146"/>
      <c r="D149" s="146"/>
      <c r="E149" s="147"/>
      <c r="F149" s="148"/>
      <c r="G149" s="149">
        <f ca="1">IFERROR(NOW()-F149,"")</f>
        <v>45959.635800115742</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134.63596215278085</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0.89371678241150221</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45959.635800115742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45959.635800115742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45959.635800115742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45959.635800115742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45959.635800115742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45959.635800115742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45959.635800115742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45959.635800115742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45959.635800115742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45959.635800115742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45959.635800115742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45959.635800115742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45959.635800115742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45959.635800115742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45959.635800115742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45959.635800115742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45959.635800115742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45959.635800115742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45959.635800115742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45959.635800115742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45959.635800115742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45959.635800115742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45959.635800115742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45959.635800115742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45959.635800115742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45959.635800115742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45959.635800115742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45959.635800115742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45959.635800115742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45959.635800115742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45959.635800115742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45959.635800115742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45959.635800115742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45959.635800115742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45959.635800115742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45959.635800115742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45959.635800115742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45959.635800115742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45959.635800115742</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45959.635800115742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45959.635800115742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45959.635800115742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45959.635800115742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45959.635800115742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45959.635800115742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45959.635800115742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45959.635800115742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45959.635800115742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45959.635800115742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45959.635800115742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45959.635800115742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45959.635800115742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45959.635800115742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45959.635800115742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45959.635800115742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45959.635800115742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45959.635800115742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45959.635800115742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45959.635800115742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45959.635800115742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45959.635800115742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45959.635800115742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45959.635800115742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45959.635800115742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45959.635800115742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45959.635800115742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45959.635800115742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45959.635800115742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45959.635800115742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45959.635800115742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45959.635800115742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45959.635800115742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45959.635800115742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45959.635800115742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45959.635800115742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45959.635800115742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45959.635800115742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45959.635800115742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45959.635800115742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45959.635800115742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45959.635800115742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45959.635800115742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45959.635800115742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45959.635800115742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45959.635800115742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45959.635800115742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45959.635800115742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45959.635800115742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45959.635800115742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45959.635800115742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45959.635800115742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45959.635800115742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45959.635800115742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45959.635800115742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45959.635800115742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45959.635800115742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45959.635800115742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45959.635800115742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45959.635800115742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45959.635800115742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45959.635800115742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45959.635800115742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45959.635800115742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45959.635800115742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45959.635800115742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45959.635800115742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45959.635800115742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45959.635800115742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45959.635800115742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45959.635800115742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45959.635800115742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45959.635800115742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45959.635800115742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45959.635800115742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45959.635800115742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45959.635800115742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45959.635800115742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45959.635800115742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45959.635800115742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45959.635800115742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45959.635800115742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45959.635800115742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45959.635800115742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45959.635800115742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45959.635800115742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45959.635800115742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45959.635800115742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45959.635800115742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45959.635800115742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45959.635800115742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45959.635800115742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45959.635800115742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45959.635800115742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45959.635800115742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45959.635800115742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45959.635800115742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45959.635800115742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45959.635800115742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45959.635800115742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45959.635800115742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45959.635800115742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45959.635800115742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45959.635800115742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45959.635800115742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45959.635800115742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45959.635800115742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45959.635800115742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45959.635800115742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45959.635800115742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45959.635800115742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45959.635800115742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45959.635800115742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45959.635800115742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45959.635800115742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45959.635800115742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45959.635800115742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45959.635800115742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45959.635800115742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45959.635800115742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45959.635800115742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45959.635800115742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45959.635800115742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45959.635800115742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45959.635800115742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45959.635800115742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45959.635800115742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45959.635800115742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45959.635800115742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45959.635800115742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45959.635800115742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45959.635800115742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45959.635800115742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45959.635800115742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45959.635800115742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45959.635800115742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45959.635800115742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45959.635800115742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45959.635800115742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45959.635800115742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45959.635800115742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45959.635800115742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45959.635800115742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45959.635800115742</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39111</v>
      </c>
      <c r="B2" s="63" t="str">
        <f>IFERROR(VLOOKUP(D2,DB!A:K,11,0),"")</f>
        <v>R3</v>
      </c>
      <c r="C2" s="18">
        <v>2</v>
      </c>
      <c r="D2" s="18" t="s">
        <v>25656</v>
      </c>
      <c r="E2" s="18" t="s">
        <v>39021</v>
      </c>
      <c r="F2" s="20">
        <v>45959.574942129628</v>
      </c>
      <c r="G2" s="21">
        <f ca="1">IFERROR(NOW()-F2,"-")</f>
        <v>6.085798611456994E-2</v>
      </c>
      <c r="H2" s="22">
        <v>45959.572164351855</v>
      </c>
      <c r="I2" s="19" t="str">
        <f>IFERROR(VLOOKUP(D2,DB!A:F,6,0),"")</f>
        <v>SCECO</v>
      </c>
      <c r="J2" s="18" t="str">
        <f>IFERROR(VLOOKUP(D2,DB!A:G,7,0),"")</f>
        <v>Dead</v>
      </c>
      <c r="K2" s="46" t="s">
        <v>39112</v>
      </c>
      <c r="L2" s="23" t="str">
        <f>IFERROR(VLOOKUP(D2,DB!A:I,9,0),"")</f>
        <v>Latis</v>
      </c>
    </row>
    <row r="3" spans="1:13" ht="15" customHeight="1">
      <c r="A3" s="19" t="s">
        <v>39113</v>
      </c>
      <c r="B3" s="63" t="str">
        <f>IFERROR(VLOOKUP(D3,DB!A:K,11,0),"")</f>
        <v>R3</v>
      </c>
      <c r="C3" s="18">
        <v>1</v>
      </c>
      <c r="D3" s="18" t="s">
        <v>24181</v>
      </c>
      <c r="E3" s="18" t="s">
        <v>39021</v>
      </c>
      <c r="F3" s="20">
        <v>45959.588194444441</v>
      </c>
      <c r="G3" s="21">
        <f ca="1">IFERROR(NOW()-F3,"-")</f>
        <v>4.76056713014259E-2</v>
      </c>
      <c r="H3" s="22">
        <v>45959.581747685188</v>
      </c>
      <c r="I3" s="19" t="str">
        <f>IFERROR(VLOOKUP(D3,DB!A:F,6,0),"")</f>
        <v>SCECO</v>
      </c>
      <c r="J3" s="18" t="str">
        <f>IFERROR(VLOOKUP(D3,DB!A:G,7,0),"")</f>
        <v>Dead+Dead</v>
      </c>
      <c r="K3" s="46" t="s">
        <v>39114</v>
      </c>
      <c r="L3" s="23" t="str">
        <f>IFERROR(VLOOKUP(D3,DB!A:I,9,0),"")</f>
        <v>Latis</v>
      </c>
    </row>
    <row r="4" spans="1:13" ht="15" customHeight="1">
      <c r="A4" s="19"/>
      <c r="B4" s="63" t="str">
        <f>IFERROR(VLOOKUP(D4,DB!A:K,11,0),"")</f>
        <v/>
      </c>
      <c r="C4" s="18"/>
      <c r="D4" s="63"/>
      <c r="E4" s="18"/>
      <c r="F4" s="20"/>
      <c r="G4" s="21">
        <f ca="1">IFERROR(NOW()-F4,"-")</f>
        <v>45959.635800115742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ref="G2:G63" ca="1" si="0">IFERROR(NOW()-F5,"-")</f>
        <v>45959.635800115742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45959.635800115742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45959.635800115742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45959.635800115742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45959.635800115742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45959.635800115742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45959.635800115742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45959.635800115742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45959.635800115742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45959.635800115742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45959.635800115742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45959.635800115742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45959.635800115742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45959.635800115742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45959.635800115742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45959.635800115742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45959.635800115742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45959.635800115742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45959.635800115742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45959.635800115742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45959.635800115742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45959.635800115742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45959.635800115742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45959.635800115742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45959.635800115742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45959.635800115742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45959.635800115742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45959.635800115742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45959.635800115742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45959.635800115742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45959.635800115742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45959.635800115742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45959.635800115742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45959.635800115742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45959.635800115742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45959.635800115742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45959.635800115742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45959.635800115742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45959.635800115742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45959.635800115742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45959.635800115742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45959.635800115742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45959.635800115742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45959.635800115742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45959.635800115742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45959.635800115742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45959.635800115742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45959.635800115742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45959.635800115742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45959.635800115742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45959.635800115742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45959.635800115742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45959.635800115742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45959.635800115742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45959.635800115742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45959.635800115742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45959.635800115742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45959.635800115742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45959.635800115742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45959.635800115742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45959.635800115742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45959.635800115742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45959.635800115742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45959.635800115742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45959.635800115742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45959.635800115742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45959.635800115742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45959.635800115742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45959.635800115742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45959.635800115742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45959.635800115742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45959.635800115742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45959.635800115742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45959.635800115742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45959.635800115742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45959.635800115742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45959.635800115742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45959.635800115742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45959.635800115742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45959.635800115742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45959.635800115742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45959.635800115742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45959.635800115742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45959.635800115742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45959.635800115742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45959.635800115742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45959.635800115742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45959.635800115742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45959.635800115742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45959.635800115742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45959.635800115742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45959.635800115742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45959.635800115742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45959.635800115742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45959.635800115742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45959.635800115742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45959.635800115742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45959.635800115742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45959.635800115742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45959.635800115742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45959.635800115742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45959.635800115742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45959.635800115742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45959.635800115742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45959.635800115742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45959.635800115742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45959.635800115742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45959.635800115742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45959.635800115742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45959.635800115742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45959.635800115742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45959.635800115742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45959.635800115742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45959.635800115742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45959.635800115742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45959.635800115742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45959.635800115742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45959.635800115742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45959.635800115742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45959.635800115742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45959.635800115742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45959.635800115742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45959.635800115742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45959.635800115742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45959.635800115742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45959.635800115742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45959.635800115742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45959.635800115742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45959.635800115742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45959.635800115742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45959.635800115742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45959.635800115742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45959.635800115742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45959.635800115742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45959.635800115742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45959.635800115742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45959.635800115742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45959.635800115742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45959.635800115742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45959.635800115742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45959.635800115742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45959.635800115742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45959.635800115742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45959.635800115742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45959.635800115742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45959.635800115742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45959.635800115742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45959.635800115742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45959.635800115742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45959.635800115742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45959.635800115742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45959.635800115742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45959.635800115742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45959.635800115742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45959.635800115742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45959.635800115742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45959.635800115742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45959.635800115742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45959.635800115742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45959.635800115742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45959.635800115742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45959.635800115742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45959.635800115742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45959.635800115742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45959.635800115742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45959.635800115742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45959.635800115742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45959.635800115742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45959.635800115742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45959.635800115742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45959.635800115742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45959.635800115742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45959.635800115742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45959.635800115742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45959.635800115742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45959.635800115742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45959.635800115742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45959.635800115742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45959.635800115742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45959.635800115742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45959.635800115742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45959.635800115742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45959.635800115742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45959.635800115742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45959.635800115742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45959.635800115742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45959.635800115742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45959.635800115742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45959.635800115742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45959.635800115742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45959.635800115742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45959.635800115742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45959.635800115742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45959.635800115742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45959.635800115742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45959.635800115742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45959.635800115742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45959.635800115742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45959.635800115742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45959.635800115742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45959.635800115742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45959.635800115742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45959.635800115742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45959.635800115742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45959.635800115742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45959.635800115742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45959.635800115742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45959.635800115742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45959.635800115742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45959.635800115742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45959.635800115742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45959.635800115742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45959.635800115742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45959.635800115742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45959.635800115742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45959.635800115742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45959.635800115742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45959.635800115742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45959.635800115742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45959.635800115742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45959.635800115742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45959.635800115742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45959.635800115742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45959.635800115742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45959.635800115742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45959.635800115742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45959.635800115742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45959.635800115742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45959.635800115742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45959.635800115742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45959.635800115742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45959.635800115742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45959.635800115742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45959.635800115742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45959.635800115742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45959.635800115742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45959.635800115742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45959.635800115742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45959.635800115742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45959.635800115742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45959.635800115742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45959.635800115742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45959.635800115742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45959.635800115742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45959.635800115742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45959.635800115742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45959.635800115742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45959.635800115742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45959.635800115742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45959.635800115742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45959.635800115742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45959.635800115742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45959.635800115742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45959.635800115742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45959.635800115742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45959.635800115742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45959.635800115742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45959.635800115742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45959.635800115742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45959.635800115742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45959.635800115742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45959.635800115742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45959.635800115742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45959.635800115742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45959.635800115742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45959.635800115742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45959.635800115742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45959.635800115742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45959.635800115742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45959.635800115742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45959.635800115742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45959.635800115742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45959.635800115742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45959.635800115742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45959.635800115742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45959.635800115742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45959.635800115742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45959.635800115742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45959.635800115742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45959.635800115742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45959.635800115742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45959.635800115742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45959.635800115742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45959.635800115742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45959.635800115742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45959.635800115742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45959.635800115742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45959.635800115742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45959.635800115742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45959.635800115742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45959.635800115742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45959.635800115742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45959.635800115742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45959.635800115742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45959.635800115742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45959.635800115742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45959.635800115742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45959.635800115742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45959.635800115742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45959.635800115742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45959.635800115742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45959.635800115742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45959.635800115742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45959.635800115742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45959.635800115742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45959.635800115742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45959.635800115742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45959.635800115742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45959.635800115742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45959.635800115742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45959.635800115742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45959.635800115742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45959.635800115742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45959.635800115742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45959.635800115742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45959.635800115742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45959.635800115742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45959.635800115742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45959.635800115742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45959.635800115742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45959.635800115742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45959.635800115742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45959.635800115742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45959.635800115742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45959.635800115742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45959.635800115742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45959.635800115742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45959.635800115742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45959.635800115742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45959.635800115742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45959.635800115742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45959.635800115742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45959.635800115742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45959.635800115742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45959.635800115742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45959.635800115742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45959.635800115742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45959.635800115742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45959.635800115742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45959.635800115742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45959.635800115742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45959.635800115742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45959.635800115742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45959.635800115742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45959.635800115742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45959.635800115742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45959.635800115742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45959.635800115742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45959.635800115742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45959.635800115742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45959.635800115742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45959.635800115742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45959.635800115742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45959.635800115742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45959.635800115742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45959.635800115742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45959.635800115742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45959.635800115742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45959.635800115742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45959.635800115742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45959.635800115742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45959.635800115742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45959.635800115742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45959.635800115742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45959.635800115742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45959.635800115742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45959.635800115742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45959.635800115742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45959.635800115742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45959.635800115742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45959.635800115742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45959.635800115742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45959.635800115742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45959.635800115742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45959.635800115742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45959.635800115742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45959.635800115742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45959.635800115742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45959.635800115742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45959.635800115742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45959.635800115742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45959.635800115742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45959.635800115742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45959.635800115742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45959.635800115742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45959.635800115742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45959.635800115742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45959.635800115742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45959.635800115742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45959.635800115742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45959.635800115742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45959.635800115742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45959.635800115742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45959.635800115742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45959.635800115742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45959.635800115742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45959.635800115742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45959.635800115742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45959.635800115742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45959.635800115742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45959.635800115742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45959.635800115742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45959.635800115742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45959.635800115742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45959.635800115742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45959.635800115742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45959.635800115742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45959.635800115742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45959.635800115742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45959.635800115742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45959.635800115742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45959.635800115742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45959.635800115742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45959.635800115742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45959.635800115742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45959.635800115742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45959.635800115742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45959.635800115742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45959.635800115742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45959.635800115742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45959.635800115742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45959.635800115742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45959.635800115742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45959.635800115742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45959.635800115742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45959.635800115742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45959.635800115742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45959.635800115742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45959.635800115742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45959.635800115742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45959.635800115742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45959.635800115742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45959.635800115742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45959.635800115742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45959.635800115742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45959.635800115742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45959.635800115742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45959.635800115742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45959.635800115742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45959.635800115742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45959.635800115742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45959.635800115742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45959.635800115742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45959.635800115742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45959.635800115742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45959.635800115742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45959.635800115742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45959.635800115742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45959.635800115742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45959.635800115742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45959.635800115742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45959.635800115742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45959.635800115742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45959.635800115742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45959.635800115742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45959.635800115742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45959.635800115742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45959.635800115742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45959.635800115742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45959.635800115742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45959.635800115742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45959.635800115742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45959.635800115742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45959.635800115742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45959.635800115742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45959.635800115742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45959.635800115742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45959.635800115742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45959.635800115742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45959.635800115742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45959.635800115742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45959.635800115742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45959.635800115742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45959.635800115742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45959.635800115742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45959.635800115742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45959.635800115742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45959.635800115742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45959.635800115742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45959.635800115742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45959.635800115742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45959.635800115742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45959.635800115742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45959.635800115742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45959.635800115742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45959.635800115742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45959.635800115742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45959.635800115742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45959.635800115742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45959.635800115742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45959.635800115742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45959.635800115742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45959.635800115742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45959.635800115742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45959.635800115742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45959.635800115742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45959.635800115742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45959.635800115742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45959.635800115742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45959.635800115742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45959.635800115742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45959.635800115742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45959.635800115742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45959.635800115742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45959.635800115742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45959.635800115742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45959.635800115742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45959.635800115742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45959.635800115742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45959.635800115742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45959.635800115742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45959.635800115742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45959.635800115742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45959.635800115742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45959.635800115742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45959.635800115742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45959.635800115742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45959.635800115742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45959.635800115742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45959.635800115742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45959.635800115742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45959.635800115742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45959.635800115742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45959.635800115742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45959.635800115742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45959.635800115742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45959.635800115742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45959.635800115742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45959.635800115742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45959.635800115742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45959.635800115742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45959.635800115742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45959.635800115742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45959.635800115742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45959.635800115742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45959.635800115742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45959.635800115742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45959.635800115742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45959.635800115742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45959.635800115742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45959.635800115742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45959.635800115742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45959.635800115742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45959.635800115742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45959.635800115742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45959.635800115742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45959.635800115742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45959.635800115742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45959.635800115742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45959.635800115742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45959.635800115742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45959.635800115742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45959.635800115742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45959.635800115742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45959.635800115742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45959.635800115742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45959.635800115742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45959.635800115742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45959.635800115742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45959.635800115742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45959.635800115742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45959.635800115742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45959.635800115742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45959.635800115742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45959.635800115742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45959.635800115742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45959.635800115742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45959.635800115742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45959.635800115742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45959.635800115742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45959.635800115742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45959.635800115742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45959.635800115742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45959.635800115742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45959.635800115742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45959.635800115742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45959.635800115742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45959.635800115742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45959.635800115742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45959.635800115742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45959.635800115742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45959.635800115742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45959.635800115742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45959.635800115742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45959.635800115742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45959.635800115742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45959.635800115742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45959.635800115742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45959.635800115742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45959.635800115742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45959.635800115742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45959.635800115742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45959.635800115742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45959.635800115742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45959.635800115742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45959.635800115742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45959.635800115742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45959.635800115742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45959.635800115742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45959.635800115742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45959.635800115742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45959.635800115742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45959.635800115742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45959.635800115742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45959.635800115742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45959.635800115742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45959.635800115742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45959.635800115742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45959.635800115742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45959.635800115742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45959.635800115742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45959.635800115742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45959.635800115742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45959.635800115742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45959.635800115742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45959.635800115742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45959.635800115742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45959.635800115742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45959.635800115742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45959.635800115742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45959.635800115742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45959.635800115742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45959.635800115742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45959.635800115742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45959.635800115742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45959.635800115742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45959.635800115742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45959.635800115742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45959.635800115742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45959.635800115742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45959.635800115742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45959.635800115742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45959.635800115742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45959.635800115742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45959.635800115742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45959.635800115742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45959.635800115742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45959.635800115742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45959.635800115742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45959.635800115742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45959.635800115742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45959.635800115742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45959.635800115742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45959.635800115742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45959.635800115742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45959.635800115742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45959.635800115742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45959.635800115742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45959.635800115742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45959.635800115742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45959.635800115742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45959.635800115742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45959.635800115742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45959.635800115742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45959.635800115742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45959.635800115742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45959.635800115742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45959.635800115742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45959.635800115742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45959.635800115742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45959.635800115742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45959.635800115742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45959.635800115742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45959.635800115742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45959.635800115742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45959.635800115742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45959.635800115742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45959.635800115742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45959.635800115742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45959.635800115742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45959.635800115742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45959.635800115742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45959.635800115742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45959.635800115742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45959.635800115742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45959.635800115742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45959.635800115742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45959.635800115742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45959.635800115742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45959.635800115742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45959.635800115742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45959.635800115742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45959.635800115742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45959.635800115742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45959.635800115742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45959.635800115742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45959.635800115742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45959.635800115742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45959.635800115742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45959.635800115742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45959.635800115742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45959.635800115742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45959.635800115742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45959.635800115742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45959.635800115742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45959.635800115742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45959.635800115742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45959.635800115742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45959.635800115742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45959.635800115742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45959.635800115742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45959.635800115742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45959.635800115742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45959.635800115742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45959.635800115742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45959.635800115742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45959.635800115742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45959.635800115742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45959.635800115742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45959.635800115742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45959.635800115742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45959.635800115742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45959.635800115742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45959.635800115742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45959.635800115742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45959.635800115742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45959.635800115742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45959.635800115742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45959.635800115742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45959.635800115742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45959.635800115742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45959.635800115742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45959.635800115742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45959.635800115742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45959.635800115742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45959.635800115742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45959.635800115742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45959.635800115742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45959.635800115742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45959.635800115742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45959.635800115742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45959.635800115742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45959.635800115742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45959.635800115742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45959.635800115742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45959.635800115742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45959.635800115742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45959.635800115742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45959.635800115742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45959.635800115742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45959.635800115742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45959.635800115742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45959.635800115742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45959.635800115742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45959.635800115742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45959.635800115742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45959.635800115742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45959.635800115742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45959.635800115742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45959.635800115742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45959.635800115742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45959.635800115742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45959.635800115742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45959.635800115742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45959.635800115742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45959.635800115742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45959.635800115742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45959.635800115742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45959.635800115742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45959.635800115742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45959.635800115742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45959.635800115742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45959.635800115742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45959.635800115742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45959.635800115742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45959.635800115742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45959.635800115742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45959.635800115742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45959.635800115742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45959.635800115742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45959.635800115742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45959.635800115742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45959.635800115742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45959.635800115742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45959.635800115742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45959.635800115742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45959.635800115742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45959.635800115742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45959.635800115742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45959.635800115742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45959.635800115742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45959.635800115742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45959.635800115742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45959.635800115742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45959.635800115742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45959.635800115742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45959.635800115742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45959.635800115742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45959.635800115742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45959.635800115742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45959.635800115742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45959.635800115742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45959.635800115742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45959.635800115742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45959.635800115742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45959.635800115742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45959.635800115742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45959.635800115742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45959.635800115742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45959.635800115742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45959.635800115742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45959.635800115742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45959.635800115742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45959.635800115742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45959.635800115742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45959.635800115742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45959.635800115742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45959.635800115742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45959.635800115742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45959.635800115742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45959.635800115742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45959.635800115742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45959.635800115742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45959.635800115742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45959.635800115742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45959.635800115742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45959.635800115742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45959.635800115742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45959.635800115742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45959.635800115742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45959.635800115742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45959.635800115742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45959.635800115742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45959.635800115742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45959.635800115742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45959.635800115742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45959.635800115742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45959.635800115742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45959.635800115742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45959.635800115742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45959.635800115742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45959.635800115742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45959.635800115742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45959.635800115742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45959.635800115742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45959.635800115742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45959.635800115742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45959.635800115742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45959.635800115742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45959.635800115742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45959.635800115742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45959.635800115742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45959.635800115742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45959.635800115742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45959.635800115742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45959.635800115742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45959.635800115742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45959.635800115742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45959.635800115742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45959.635800115742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45959.635800115742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45959.635800115742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45959.635800115742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45959.635800115742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45959.635800115742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45959.635800115742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45959.635800115742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45959.635800115742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45959.635800115742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45959.635800115742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45959.635800115742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45959.635800115742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45959.635800115742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45959.635800115742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45959.635800115742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45959.635800115742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45959.635800115742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45959.635800115742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45959.635800115742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45959.635800115742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45959.635800115742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45959.635800115742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45959.635800115742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45959.635800115742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45959.635800115742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45959.635800115742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45959.635800115742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45959.635800115742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45959.635800115742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45959.635800115742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45959.635800115742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45959.635800115742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45959.635800115742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45959.635800115742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45959.635800115742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45959.635800115742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45959.635800115742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45959.635800115742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45959.635800115742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45959.635800115742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45959.635800115742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45959.635800115742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45959.635800115742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45959.635800115742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45959.635800115742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45959.635800115742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45959.635800115742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45959.635800115742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45959.635800115742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45959.635800115742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45959.635800115742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45959.635800115742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45959.635800115742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45959.635800115742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45959.635800115742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45959.635800115742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45959.635800115742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45959.635800115742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45959.635800115742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45959.635800115742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45959.635800115742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45959.635800115742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45959.635800115742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45959.635800115742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45959.635800115742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45959.635800115742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45959.635800115742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45959.635800115742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45959.635800115742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45959.635800115742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45959.635800115742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45959.635800115742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45959.635800115742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45959.635800115742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45959.635800115742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45959.635800115742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45959.635800115742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45959.635800115742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45959.635800115742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45959.635800115742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45959.635800115742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45959.635800115742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45959.635800115742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45959.635800115742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45959.635800115742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45959.635800115742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45959.635800115742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45959.635800115742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45959.635800115742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45959.635800115742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45959.635800115742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45959.635800115742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45959.635800115742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45959.635800115742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45959.635800115742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45959.635800115742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45959.635800115742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45959.635800115742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45959.635800115742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45959.635800115742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45959.635800115742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45959.635800115742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45959.635800115742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45959.635800115742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45959.635800115742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45959.635800115742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45959.635800115742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45959.635800115742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45959.635800115742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45959.635800115742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45959.635800115742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45959.635800115742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45959.635800115742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45959.635800115742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45959.635800115742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45959.635800115742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45959.635800115742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45959.635800115742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45959.635800115742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45959.635800115742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45959.635800115742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45959.635800115742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45959.635800115742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45959.635800115742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45959.635800115742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45959.635800115742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45959.635800115742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45959.635800115742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45959.635800115742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45959.635800115742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45959.635800115742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45959.635800115742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45959.635800115742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45959.635800115742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45959.635800115742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45959.635800115742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45959.635800115742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45959.635800115742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45959.635800115742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45959.635800115742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45959.635800115742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45959.635800115742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45959.635800115742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45959.635800115742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45959.635800115742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45959.635800115742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45959.635800115742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45959.635800115742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45959.635800115742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45959.635800115742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45959.635800115742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45959.635800115742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45959.635800115742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45959.635800115742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45959.635800115742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45959.635800115742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45959.635800115742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45959.635800115742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45959.635800115742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45959.635800115742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45959.635800115742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45959.635800115742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45959.635800115742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45959.635800115742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45959.635800115742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45959.635800115742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45959.635800115742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45959.635800115742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45959.635800115742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45959.635800115742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45959.635800115742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45959.635800115742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45959.635800115742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45959.635800115742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45959.635800115742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45959.635800115742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45959.635800115742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45959.635800115742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45959.635800115742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45959.635800115742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45959.635800115742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45959.635800115742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45959.635800115742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45959.635800115742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45959.635800115742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45959.635800115742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45959.635800115742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45959.635800115742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45959.635800115742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45959.635800115742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45959.635800115742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45959.635800115742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45959.635800115742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45959.635800115742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45959.635800115742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45959.635800115742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45959.635800115742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45959.635800115742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45959.635800115742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45959.635800115742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45959.635800115742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45959.635800115742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45959.635800115742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45959.635800115742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45959.635800115742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45959.635800115742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45959.635800115742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45959.635800115742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45959.635800115742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45959.635800115742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45959.635800115742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45959.635800115742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45959.635800115742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45959.635800115742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45959.635800115742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45959.635800115742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45959.635800115742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45959.635800115742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45959.635800115742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45959.635800115742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45959.635800115742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45959.635800115742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45959.635800115742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45959.635800115742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45959.635800115742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45959.635800115742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45959.635800115742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45959.635800115742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45959.635800115742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45959.635800115742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45959.635800115742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45959.635800115742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45959.635800115742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45959.635800115742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45959.635800115742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45959.635800115742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45959.635800115742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45959.635800115742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45959.635800115742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45959.635800115742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45959.635800115742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45959.635800115742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45959.635800115742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45959.635800115742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45959.635800115742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45959.635800115742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45959.635800115742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45959.635800115742</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tabSelected="1"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256.15508252314612</v>
      </c>
      <c r="H2" s="99">
        <v>45703.474768518521</v>
      </c>
      <c r="I2" s="99" t="str">
        <f>IFERROR(VLOOKUP(D2,DB!A:F,6,0),"")</f>
        <v>SCECO</v>
      </c>
      <c r="J2" s="99" t="str">
        <f>IFERROR(VLOOKUP(D2,DB!A:G,7,0),"")</f>
        <v>Dead</v>
      </c>
      <c r="K2" s="101" t="s">
        <v>39116</v>
      </c>
      <c r="L2" s="94" t="str">
        <f>IFERROR(VLOOKUP(D2,DB!A:I,9,0),"")</f>
        <v>Latis</v>
      </c>
    </row>
    <row r="3" spans="1:16" ht="15" customHeight="1">
      <c r="A3" s="119"/>
      <c r="B3" s="119" t="str">
        <f>IFERROR(VLOOKUP(D3,DB!A:K,11,0),"")</f>
        <v/>
      </c>
      <c r="C3" s="120"/>
      <c r="D3" s="121"/>
      <c r="E3" s="122"/>
      <c r="F3" s="123"/>
      <c r="G3" s="124">
        <f ca="1">IFERROR(NOW()-F3,"")</f>
        <v>45959.635800115742</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45959.635800115742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45959.635800115742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45959.635800115742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45959.635800115742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45959.635800115742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45959.635800115742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45959.635800115742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45959.635800115742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45959.635800115742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45959.635800115742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45959.635800115742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45959.635800115742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45959.635800115742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45959.635800115742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45959.635800115742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45959.635800115742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45959.635800115742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45959.635800115742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45959.635800115742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45959.635800115742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45959.635800115742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45959.635800115742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45959.635800115742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45959.635800115742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45959.635800115742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45959.635800115742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45959.635800115742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45959.635800115742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45959.635800115742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45959.635800115742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45959.635800115742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45959.635800115742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45959.635800115742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45959.635800115742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45959.635800115742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45959.635800115742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45959.635800115742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45959.635800115742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45959.635800115742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45959.635800115742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45959.635800115742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45959.635800115742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45959.635800115742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45959.635800115742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45959.635800115742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45959.635800115742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45959.635800115742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45959.635800115742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45959.635800115742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45959.635800115742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45959.635800115742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45959.635800115742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45959.635800115742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45959.635800115742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45959.635800115742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45959.635800115742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45959.635800115742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45959.635800115742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45959.635800115742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45959.635800115742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45959.635800115742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45959.635800115742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45959.635800115742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45959.635800115742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45959.635800115742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45959.635800115742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45959.635800115742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45959.635800115742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45959.635800115742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45959.635800115742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45959.635800115742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45959.635800115742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45959.635800115742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45959.635800115742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45959.635800115742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45959.635800115742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45959.635800115742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45959.635800115742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45959.635800115742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45959.635800115742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45959.635800115742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45959.635800115742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45959.635800115742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45959.635800115742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45959.635800115742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45959.635800115742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45959.635800115742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45959.635800115742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45959.635800115742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45959.635800115742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45959.635800115742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45959.635800115742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45959.635800115742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45959.635800115742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45959.635800115742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45959.635800115742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45959.635800115742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45959.635800115742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45959.635800115742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45959.635800115742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45959.635800115742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45959.635800115742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45959.635800115742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45959.635800115742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45959.635800115742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45959.635800115742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45959.635800115742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45959.635800115742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45959.635800115742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45959.635800115742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45959.635800115742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45959.635800115742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45959.635800115742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45959.635800115742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45959.635800115742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45959.635800115742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45959.635800115742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45959.635800115742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45959.635800115742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45959.635800115742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45959.635800115742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45959.635800115742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45959.635800115742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45959.635800115742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45959.635800115742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45959.635800115742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45959.635800115742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45959.635800115742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45959.635800115742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45959.635800115742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45959.635800115742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45959.635800115742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45959.635800115742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45959.635800115742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45959.635800115742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45959.635800115742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45959.635800115742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45959.635800115742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45959.635800115742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45959.635800115742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45959.635800115742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45959.635800115742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45959.635800115742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45959.635800115742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45959.635800115742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45959.635800115742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45959.635800115742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45959.635800115742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45959.635800115742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45959.635800115742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45959.635800115742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45959.635800115742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45959.635800115742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45959.635800115742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45959.635800115742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45959.635800115742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45959.635800115742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45959.635800115742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45959.635800115742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45959.635800115742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45959.635800115742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45959.635800115742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45959.635800115742</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45959.635800115742</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0" sqref="D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67.803739930554002</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33.446922800925677</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10.974689004629909</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c r="E5" s="152"/>
      <c r="F5" s="153"/>
      <c r="G5" s="154">
        <f ca="1">IFERROR(NOW()-F5,"")</f>
        <v>45959.635800115742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45959.635800115742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45959.635800115742</v>
      </c>
      <c r="H7" s="153"/>
      <c r="I7" s="152" t="str">
        <f>IFERROR(VLOOKUP(D7,DB!A:F,6,0),"")</f>
        <v/>
      </c>
      <c r="J7" s="152" t="str">
        <f>IFERROR(VLOOKUP(D7,DB!A:G,7,0),"")</f>
        <v/>
      </c>
      <c r="K7" s="152"/>
      <c r="L7" s="152" t="str">
        <f>IFERROR(VLOOKUP(D7,DB!A:I,9,0),"")</f>
        <v/>
      </c>
    </row>
    <row r="8" spans="1:13" ht="15">
      <c r="A8" s="152"/>
      <c r="B8" s="152" t="str">
        <f>IFERROR(VLOOKUP(D8,DB!A:K,11,0),"")</f>
        <v>R5</v>
      </c>
      <c r="C8" s="152"/>
      <c r="D8" s="152" t="s">
        <v>33202</v>
      </c>
      <c r="E8" s="152"/>
      <c r="F8" s="153"/>
      <c r="G8" s="154">
        <f ca="1">IFERROR(NOW()-F8,"")</f>
        <v>45959.635800115742</v>
      </c>
      <c r="H8" s="153"/>
      <c r="I8" s="152" t="str">
        <f>IFERROR(VLOOKUP(D8,DB!A:F,6,0),"")</f>
        <v>SCECO</v>
      </c>
      <c r="J8" s="152" t="str">
        <f>IFERROR(VLOOKUP(D8,DB!A:G,7,0),"")</f>
        <v>Dead</v>
      </c>
      <c r="K8" s="152"/>
      <c r="L8" s="152" t="str">
        <f>IFERROR(VLOOKUP(D8,DB!A:I,9,0),"")</f>
        <v>Latis</v>
      </c>
    </row>
    <row r="9" spans="1:13" ht="15">
      <c r="A9" s="152"/>
      <c r="B9" s="152" t="str">
        <f>IFERROR(VLOOKUP(D9,DB!A:K,11,0),"")</f>
        <v/>
      </c>
      <c r="C9" s="152"/>
      <c r="D9" s="152"/>
      <c r="E9" s="152"/>
      <c r="F9" s="153"/>
      <c r="G9" s="154">
        <f ca="1">IFERROR(NOW()-F9,"")</f>
        <v>45959.635800115742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45959.635800115742</v>
      </c>
      <c r="H10" s="153"/>
      <c r="I10" s="152" t="str">
        <f>IFERROR(VLOOKUP(D10,DB!A:F,6,0),"")</f>
        <v/>
      </c>
      <c r="J10" s="152" t="str">
        <f>IFERROR(VLOOKUP(D10,DB!A:G,7,0),"")</f>
        <v/>
      </c>
      <c r="K10" s="152"/>
      <c r="L10" s="152" t="str">
        <f>IFERROR(VLOOKUP(D10,DB!A:I,9,0),"")</f>
        <v/>
      </c>
    </row>
    <row r="11" spans="1:13" ht="15">
      <c r="A11" s="152"/>
      <c r="B11" s="152" t="str">
        <f>IFERROR(VLOOKUP(D11,DB!A:K,11,0),"")</f>
        <v>R5</v>
      </c>
      <c r="C11" s="152"/>
      <c r="D11" s="152" t="s">
        <v>33202</v>
      </c>
      <c r="E11" s="152"/>
      <c r="F11" s="153"/>
      <c r="G11" s="154">
        <f ca="1">IFERROR(NOW()-F11,"")</f>
        <v>45959.635800115742</v>
      </c>
      <c r="H11" s="153"/>
      <c r="I11" s="152" t="str">
        <f>IFERROR(VLOOKUP(D11,DB!A:F,6,0),"")</f>
        <v>SCECO</v>
      </c>
      <c r="J11" s="152" t="str">
        <f>IFERROR(VLOOKUP(D11,DB!A:G,7,0),"")</f>
        <v>Dead</v>
      </c>
      <c r="K11" s="152"/>
      <c r="L11" s="152" t="str">
        <f>IFERROR(VLOOKUP(D11,DB!A:I,9,0),"")</f>
        <v>Latis</v>
      </c>
    </row>
    <row r="12" spans="1:13" ht="15">
      <c r="A12" s="152"/>
      <c r="B12" s="152" t="str">
        <f>IFERROR(VLOOKUP(D12,DB!A:K,11,0),"")</f>
        <v/>
      </c>
      <c r="C12" s="152"/>
      <c r="D12"/>
      <c r="E12" s="152"/>
      <c r="F12" s="153"/>
      <c r="G12" s="154">
        <f ca="1">IFERROR(NOW()-F12,"")</f>
        <v>45959.635800115742</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45959.635800115742</v>
      </c>
      <c r="H13" s="153"/>
      <c r="I13" s="152" t="str">
        <f>IFERROR(VLOOKUP(D13,DB!A:F,6,0),"")</f>
        <v/>
      </c>
      <c r="J13" s="152" t="str">
        <f>IFERROR(VLOOKUP(D13,DB!A:G,7,0),"")</f>
        <v/>
      </c>
      <c r="K13" s="152"/>
      <c r="L13" s="152" t="str">
        <f>IFERROR(VLOOKUP(D13,DB!A:I,9,0),"")</f>
        <v/>
      </c>
    </row>
    <row r="14" spans="1:13" ht="15.75">
      <c r="A14" s="152"/>
      <c r="B14" s="152" t="str">
        <f>IFERROR(VLOOKUP(D14,DB!A:K,11,0),"")</f>
        <v/>
      </c>
      <c r="C14" s="152"/>
      <c r="D14" s="169"/>
      <c r="E14" s="152"/>
      <c r="F14" s="153"/>
      <c r="G14" s="154">
        <f ca="1">IFERROR(NOW()-F14,"")</f>
        <v>45959.635800115742</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45959.635800115742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45959.635800115742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45959.635800115742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45959.635800115742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45959.635800115742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45959.635800115742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45959.635800115742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45959.635800115742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45959.635800115742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45959.635800115742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45959.635800115742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45959.635800115742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45959.635800115742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45959.635800115742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45959.635800115742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45959.635800115742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45959.635800115742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45959.635800115742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45959.635800115742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45959.635800115742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45959.635800115742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45959.635800115742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45959.635800115742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45959.635800115742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45959.635800115742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45959.635800115742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45959.635800115742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45959.635800115742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45959.635800115742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45959.635800115742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45959.635800115742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45959.635800115742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45959.635800115742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45959.635800115742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45959.635800115742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45959.635800115742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45959.635800115742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45959.635800115742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45959.635800115742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45959.635800115742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45959.635800115742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45959.635800115742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45959.635800115742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45959.635800115742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45959.635800115742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45959.635800115742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45959.635800115742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45959.635800115742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45959.635800115742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45959.635800115742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45959.635800115742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45959.635800115742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45959.635800115742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45959.635800115742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45959.635800115742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45959.635800115742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45959.635800115742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45959.635800115742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45959.635800115742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45959.635800115742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45959.635800115742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45959.635800115742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45959.635800115742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45959.635800115742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45959.635800115742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45959.635800115742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45959.635800115742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45959.635800115742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45959.635800115742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45959.635800115742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45959.635800115742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45959.635800115742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45959.635800115742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45959.635800115742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45959.635800115742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45959.635800115742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45959.635800115742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45959.635800115742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45959.635800115742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45959.635800115742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45959.635800115742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45959.635800115742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45959.635800115742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45959.635800115742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45959.635800115742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45959.635800115742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45959.635800115742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45959.635800115742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45959.635800115742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45959.635800115742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45959.635800115742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45959.635800115742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45959.635800115742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45959.635800115742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45959.635800115742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45959.635800115742</v>
      </c>
      <c r="H110" s="153"/>
      <c r="I110" s="152" t="str">
        <f>IFERROR(VLOOKUP(D110,DB!A:F,6,0),"")</f>
        <v/>
      </c>
      <c r="J110" s="152" t="str">
        <f>IFERROR(VLOOKUP(D110,DB!A:G,7,0),"")</f>
        <v/>
      </c>
      <c r="K110" s="152"/>
      <c r="L110" s="152" t="str">
        <f>IFERROR(VLOOKUP(D110,DB!A:I,9,0),"")</f>
        <v/>
      </c>
    </row>
    <row r="111" spans="1:12" ht="15">
      <c r="A111" s="158"/>
      <c r="B111" s="158" t="str">
        <f>IFERROR(VLOOKUP(D111,DB!A:K,11,0),"")</f>
        <v/>
      </c>
      <c r="C111" s="158"/>
      <c r="D111" s="158"/>
      <c r="E111" s="158"/>
      <c r="F111" s="159"/>
      <c r="G111" s="160">
        <f ca="1">IFERROR(NOW()-F111,"")</f>
        <v>45959.635800115742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45959.635800115742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45959.635800115742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45959.635800115742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45959.635800115742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45959.635800115742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45959.635800115742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45959.635800115742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45959.635800115742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45959.635800115742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45959.635800115742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45959.635800115742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45959.635800115742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45959.635800115742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45959.635800115742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45959.635800115742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45959.635800115742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45959.635800115742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45959.635800115742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45959.635800115742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45959.635800115742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45959.635800115742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45959.635800115742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45959.635800115742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45959.635800115742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45959.635800115742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45959.635800115742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45959.635800115742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45959.635800115742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45959.635800115742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45959.635800115742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45959.635800115742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45959.635800115742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45959.635800115742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45959.635800115742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45959.635800115742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45959.635800115742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45959.635800115742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45959.635800115742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45959.635800115742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45959.635800115742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45959.635800115742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45959.635800115742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45959.635800115742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45959.635800115742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45959.635800115742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45959.635800115742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45959.635800115742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45959.635800115742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45959.635800115742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45959.635800115742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45959.635800115742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45959.635800115742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45959.635800115742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45959.635800115742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45959.635800115742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45959.635800115742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45959.635800115742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45959.635800115742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45959.635800115742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45959.635800115742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45959.635800115742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45959.635800115742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45959.635800115742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45959.635800115742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45959.635800115742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45959.635800115742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45959.635800115742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45959.635800115742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45959.635800115742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45959.635800115742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45959.635800115742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45959.635800115742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45959.635800115742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45959.635800115742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45959.635800115742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45959.635800115742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45959.635800115742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45959.635800115742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45959.635800115742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45959.635800115742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45959.635800115742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45959.635800115742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45959.635800115742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45959.635800115742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45959.635800115742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45959.635800115742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45959.635800115742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45959.635800115742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45959.635800115742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45959.635800115742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45959.635800115742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45959.635800115742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45959.635800115742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45959.635800115742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45959.635800115742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45959.635800115742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45959.635800115742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45959.635800115742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45959.635800115742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45959.635800115742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45959.635800115742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45959.635800115742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45959.635800115742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45959.635800115742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45959.635800115742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45959.635800115742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45959.635800115742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45959.635800115742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45959.635800115742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45959.635800115742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45959.635800115742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45959.635800115742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45959.635800115742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45959.635800115742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45959.635800115742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45959.635800115742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45959.635800115742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45959.635800115742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45959.635800115742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45959.635800115742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45959.635800115742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45959.635800115742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45959.635800115742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45959.635800115742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45959.635800115742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45959.635800115742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45959.635800115742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45959.635800115742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45959.635800115742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45959.635800115742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45959.635800115742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45959.635800115742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45959.635800115742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45959.635800115742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45959.635800115742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45959.635800115742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45959.635800115742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45959.635800115742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45959.635800115742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45959.635800115742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45959.635800115742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45959.635800115742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45959.635800115742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45959.635800115742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45959.635800115742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45959.635800115742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45959.635800115742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45959.635800115742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45959.635800115742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45959.635800115742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45959.635800115742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45959.635800115742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45959.635800115742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45959.635800115742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45959.635800115742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45959.635800115742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45959.635800115742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45959.635800115742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45959.635800115742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45959.635800115742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45959.635800115742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45959.635800115742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45959.635800115742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45959.635800115742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45959.635800115742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45959.635800115742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45959.635800115742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45959.635800115742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45959.635800115742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45959.635800115742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45959.635800115742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45959.635800115742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45959.635800115742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45959.635800115742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45959.635800115742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45959.635800115742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45959.635800115742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45959.635800115742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45959.635800115742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45959.635800115742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45959.635800115742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45959.635800115742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45959.635800115742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45959.635800115742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45959.635800115742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45959.635800115742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45959.635800115742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45959.635800115742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45959.635800115742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45959.635800115742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45959.635800115742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45959.635800115742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45959.635800115742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45959.635800115742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45959.635800115742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45959.635800115742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45959.635800115742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45959.635800115742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45959.635800115742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45959.635800115742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45959.635800115742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45959.635800115742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45959.635800115742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45959.635800115742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45959.635800115742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45959.635800115742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45959.635800115742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45959.635800115742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45959.635800115742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45959.635800115742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45959.635800115742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45959.635800115742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45959.635800115742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45959.635800115742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45959.635800115742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45959.635800115742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45959.635800115742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45959.635800115742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45959.635800115742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45959.635800115742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45959.635800115742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45959.635800115742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45959.635800115742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45959.635800115742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45959.635800115742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45959.635800115742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45959.635800115742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45959.635800115742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45959.635800115742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45959.635800115742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45959.635800115742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45959.635800115742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45959.635800115742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45959.635800115742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45959.635800115742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45959.635800115742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45959.635800115742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45959.635800115742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45959.635800115742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45959.635800115742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45959.635800115742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45959.635800115742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45959.635800115742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45959.635800115742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45959.635800115742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45959.635800115742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45959.635800115742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45959.635800115742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45959.635800115742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45959.635800115742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45959.635800115742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45959.635800115742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45959.635800115742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45959.635800115742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45959.635800115742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45959.635800115742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45959.635800115742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45959.635800115742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45959.635800115742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45959.635800115742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45959.635800115742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45959.635800115742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45959.635800115742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45959.635800115742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45959.635800115742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45959.635800115742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45959.635800115742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45959.635800115742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45959.635800115742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45959.635800115742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45959.635800115742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45959.635800115742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45959.635800115742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45959.635800115742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45959.635800115742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45959.635800115742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45959.635800115742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45959.635800115742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45959.635800115742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45959.635800115742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45959.635800115742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45959.635800115742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45959.635800115742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45959.635800115742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45959.635800115742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45959.635800115742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45959.635800115742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45959.635800115742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45959.635800115742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45959.635800115742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45959.635800115742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45959.635800115742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45959.635800115742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45959.635800115742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45959.635800115742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45959.635800115742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45959.635800115742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45959.635800115742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45959.635800115742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45959.635800115742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45959.635800115742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45959.635800115742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45959.635800115742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45959.635800115742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45959.635800115742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45959.635800115742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45959.635800115742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45959.635800115742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45959.635800115742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45959.635800115742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45959.635800115742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45959.635800115742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45959.635800115742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45959.635800115742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45959.635800115742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45959.635800115742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45959.635800115742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45959.635800115742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45959.635800115742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45959.635800115742</v>
      </c>
      <c r="H431" s="159"/>
      <c r="I431" s="158" t="str">
        <f>IFERROR(VLOOKUP(D431,DB!A:F,6,0),"")</f>
        <v/>
      </c>
      <c r="J431" s="158" t="str">
        <f>IFERROR(VLOOKUP(D431,DB!A:G,7,0),"")</f>
        <v/>
      </c>
      <c r="K431" s="158"/>
      <c r="L431" s="158" t="str">
        <f>IFERROR(VLOOKUP(D431,DB!A:I,9,0),"")</f>
        <v/>
      </c>
    </row>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41" ht="15"/>
    <row r="542" ht="15"/>
    <row r="544" ht="15"/>
    <row r="545" ht="15"/>
    <row r="546" ht="15"/>
    <row r="547" ht="15"/>
    <row r="549" ht="15"/>
    <row r="550" ht="15"/>
    <row r="557" ht="15"/>
    <row r="558" ht="15"/>
    <row r="559" ht="15"/>
    <row r="560" ht="15"/>
    <row r="561" ht="15"/>
    <row r="562" ht="15"/>
    <row r="565" ht="15"/>
    <row r="566" ht="15"/>
    <row r="567" ht="15"/>
    <row r="568" ht="15"/>
    <row r="569" ht="15"/>
    <row r="570" ht="15"/>
    <row r="571" ht="15"/>
    <row r="572" ht="15"/>
    <row r="573" ht="15"/>
    <row r="574" ht="15"/>
    <row r="575" ht="15"/>
    <row r="576"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2" ht="15"/>
    <row r="633" ht="15"/>
    <row r="670" ht="15"/>
    <row r="671" ht="15"/>
    <row r="672" ht="15"/>
    <row r="673" ht="15"/>
    <row r="674" ht="15"/>
    <row r="675" ht="15"/>
    <row r="676" ht="15"/>
    <row r="677" ht="15"/>
    <row r="678" ht="15"/>
    <row r="679"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762" ht="15"/>
    <row r="764" ht="15"/>
    <row r="765"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8" ht="15"/>
    <row r="799" ht="15"/>
    <row r="969" ht="15"/>
    <row r="970" ht="15"/>
    <row r="971" ht="15"/>
    <row r="972" ht="15"/>
    <row r="973" ht="15"/>
    <row r="974" ht="15"/>
    <row r="980" ht="15"/>
    <row r="981" ht="15"/>
    <row r="982" ht="15"/>
    <row r="983" ht="15"/>
    <row r="984" ht="15"/>
    <row r="985" ht="15"/>
    <row r="986"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7" ht="15"/>
    <row r="1038" ht="15"/>
    <row r="1044" ht="15"/>
    <row r="1045" ht="15"/>
    <row r="1047" ht="15"/>
    <row r="1048" ht="15"/>
    <row r="1049" ht="15"/>
    <row r="1050" ht="15"/>
    <row r="1051" ht="15"/>
    <row r="1052" ht="15"/>
    <row r="1053" ht="15"/>
    <row r="1055" ht="15"/>
    <row r="1056" ht="15"/>
    <row r="1057"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6" ht="15"/>
    <row r="1127" ht="15"/>
    <row r="1128"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92" ht="15"/>
    <row r="1193" ht="15"/>
    <row r="1196" ht="15"/>
    <row r="1197" ht="15"/>
    <row r="1198" ht="15"/>
    <row r="1199" ht="15"/>
    <row r="1200" ht="15"/>
    <row r="1201" ht="15"/>
    <row r="1202" ht="15"/>
    <row r="1203" ht="15"/>
    <row r="1206" ht="15"/>
    <row r="1207" ht="15"/>
    <row r="1208" ht="15"/>
    <row r="1209" ht="15"/>
    <row r="1210" ht="15"/>
    <row r="1211" ht="15"/>
    <row r="1212" ht="15"/>
    <row r="1213" ht="15"/>
    <row r="1214" ht="15"/>
    <row r="1215" ht="15"/>
    <row r="1216" ht="15"/>
    <row r="1217" ht="15"/>
    <row r="1219" ht="15"/>
    <row r="1220" ht="15"/>
    <row r="1221" ht="15"/>
    <row r="1224" ht="15"/>
    <row r="1226" ht="15"/>
    <row r="1228" ht="15"/>
    <row r="1231" ht="15"/>
    <row r="1232" ht="15"/>
    <row r="1233" ht="15"/>
    <row r="1235" ht="15"/>
    <row r="1237" ht="15"/>
    <row r="1238" ht="15"/>
    <row r="1239" ht="15"/>
    <row r="1240" ht="15"/>
    <row r="1241" ht="15"/>
    <row r="1243" ht="15"/>
    <row r="1244" ht="15"/>
    <row r="1245" ht="15"/>
    <row r="1246" ht="15"/>
    <row r="1248" ht="15"/>
    <row r="1250" ht="15"/>
    <row r="1251" ht="15"/>
    <row r="1253" ht="15"/>
    <row r="1254" ht="15"/>
    <row r="1255" ht="15"/>
    <row r="1256" ht="15"/>
    <row r="1258" ht="15"/>
    <row r="1260" ht="15"/>
    <row r="1261" ht="15"/>
    <row r="1262" ht="15"/>
    <row r="1263" ht="15"/>
    <row r="1265" ht="15"/>
    <row r="1266" ht="15"/>
    <row r="1267" ht="15"/>
    <row r="1268" ht="15"/>
    <row r="1269" ht="15"/>
    <row r="1270" ht="15"/>
    <row r="1271" ht="15"/>
    <row r="1274" ht="15"/>
    <row r="1276" ht="15"/>
    <row r="1277" ht="15"/>
    <row r="1278" ht="15"/>
    <row r="1279" ht="15"/>
    <row r="1280" ht="15"/>
    <row r="1281" ht="15"/>
    <row r="1282" ht="15"/>
    <row r="1283" ht="15"/>
    <row r="1286" ht="15"/>
    <row r="1287" ht="15"/>
    <row r="1289" ht="15"/>
    <row r="1291" ht="15"/>
    <row r="1292" ht="15"/>
    <row r="1293" ht="15"/>
    <row r="1294" ht="15"/>
    <row r="1295" ht="15"/>
    <row r="1299" ht="15"/>
    <row r="1300" ht="15"/>
    <row r="1302" ht="15"/>
  </sheetData>
  <dataValidations count="2">
    <dataValidation allowBlank="1" showInputMessage="1" showErrorMessage="1" sqref="E1" xr:uid="{920C6338-E771-4DAE-8C89-92A9093EA4DE}"/>
    <dataValidation type="list" allowBlank="1" showInputMessage="1" showErrorMessage="1" sqref="E2:E43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tr">
        <f>IFERROR(VLOOKUP(D2,DB!A:K,11,0),"")</f>
        <v>R6</v>
      </c>
      <c r="C2" s="105">
        <v>7</v>
      </c>
      <c r="D2" s="103" t="s">
        <v>34903</v>
      </c>
      <c r="E2" s="106" t="s">
        <v>39124</v>
      </c>
      <c r="F2" s="107">
        <v>45959.585532407407</v>
      </c>
      <c r="G2" s="77">
        <f ca="1">IFERROR(NOW()-F2,"-")</f>
        <v>5.0267708335013594E-2</v>
      </c>
      <c r="H2" s="107">
        <v>45959.585532407407</v>
      </c>
      <c r="I2" s="103" t="str">
        <f>IFERROR(VLOOKUP(D2,DB!A:F,6,0),"")</f>
        <v>SCECO</v>
      </c>
      <c r="J2" s="102" t="str">
        <f>IFERROR(VLOOKUP(D2,DB!A:G,7,0),"")</f>
        <v>Vandalized</v>
      </c>
      <c r="K2" s="108" t="s">
        <v>39125</v>
      </c>
      <c r="L2" s="109" t="str">
        <f>IFERROR(VLOOKUP(D2,DB!A:I,9,0),"")</f>
        <v>Latis</v>
      </c>
    </row>
    <row r="3" spans="1:16383" ht="31.5" customHeight="1">
      <c r="A3" s="104" t="s">
        <v>39126</v>
      </c>
      <c r="B3" s="103" t="str">
        <f>IFERROR(VLOOKUP(D3,DB!A:K,11,0),"")</f>
        <v>R6</v>
      </c>
      <c r="C3" s="105">
        <v>2</v>
      </c>
      <c r="D3" s="103" t="s">
        <v>35967</v>
      </c>
      <c r="E3" s="106" t="s">
        <v>39021</v>
      </c>
      <c r="F3" s="107"/>
      <c r="G3" s="77">
        <f ca="1">IFERROR(NOW()-F3,"-")</f>
        <v>45959.635800115742</v>
      </c>
      <c r="H3" s="107">
        <v>45959.565659722219</v>
      </c>
      <c r="I3" s="103" t="str">
        <f>IFERROR(VLOOKUP(D3,DB!A:F,6,0),"")</f>
        <v>SCECO</v>
      </c>
      <c r="J3" s="102" t="str">
        <f>IFERROR(VLOOKUP(D3,DB!A:G,7,0),"")</f>
        <v>Dead</v>
      </c>
      <c r="K3" s="108" t="s">
        <v>39127</v>
      </c>
      <c r="L3" s="109" t="str">
        <f>IFERROR(VLOOKUP(D3,DB!A:I,9,0),"")</f>
        <v>Latis</v>
      </c>
    </row>
    <row r="4" spans="1:16383" ht="31.5" customHeight="1">
      <c r="A4" s="104" t="s">
        <v>39126</v>
      </c>
      <c r="B4" s="103" t="str">
        <f>IFERROR(VLOOKUP(D4,DB!A:K,11,0),"")</f>
        <v>R6</v>
      </c>
      <c r="C4" s="105">
        <v>1</v>
      </c>
      <c r="D4" s="103" t="s">
        <v>35750</v>
      </c>
      <c r="E4" s="106" t="s">
        <v>39021</v>
      </c>
      <c r="F4" s="107"/>
      <c r="G4" s="77">
        <f ca="1">IFERROR(NOW()-F4,"-")</f>
        <v>45959.635800115742</v>
      </c>
      <c r="H4" s="107">
        <v>45959.550497685188</v>
      </c>
      <c r="I4" s="103" t="str">
        <f>IFERROR(VLOOKUP(D4,DB!A:F,6,0),"")</f>
        <v>SCECO</v>
      </c>
      <c r="J4" s="102" t="str">
        <f>IFERROR(VLOOKUP(D4,DB!A:G,7,0),"")</f>
        <v>Vandalized</v>
      </c>
      <c r="K4" s="108" t="s">
        <v>39128</v>
      </c>
      <c r="L4" s="109" t="str">
        <f>IFERROR(VLOOKUP(D4,DB!A:I,9,0),"")</f>
        <v>Latis</v>
      </c>
    </row>
    <row r="5" spans="1:16383" ht="31.5" customHeight="1">
      <c r="A5" s="104" t="s">
        <v>39126</v>
      </c>
      <c r="B5" s="103" t="str">
        <f>IFERROR(VLOOKUP(D5,DB!A:K,11,0),"")</f>
        <v>R6</v>
      </c>
      <c r="C5" s="105">
        <v>1</v>
      </c>
      <c r="D5" s="103" t="s">
        <v>35039</v>
      </c>
      <c r="E5" s="106" t="s">
        <v>39021</v>
      </c>
      <c r="F5" s="107"/>
      <c r="G5" s="77">
        <f ca="1">IFERROR(NOW()-F5,"-")</f>
        <v>45959.635800115742</v>
      </c>
      <c r="H5" s="107">
        <v>45959.551666666666</v>
      </c>
      <c r="I5" s="103" t="str">
        <f>IFERROR(VLOOKUP(D5,DB!A:F,6,0),"")</f>
        <v>SCECO</v>
      </c>
      <c r="J5" s="102" t="str">
        <f>IFERROR(VLOOKUP(D5,DB!A:G,7,0),"")</f>
        <v>Vandalized</v>
      </c>
      <c r="K5" s="108" t="s">
        <v>39129</v>
      </c>
      <c r="L5" s="109" t="str">
        <f>IFERROR(VLOOKUP(D5,DB!A:I,9,0),"")</f>
        <v>Latis</v>
      </c>
    </row>
    <row r="6" spans="1:16383" ht="31.5" customHeight="1">
      <c r="A6" s="104"/>
      <c r="B6" s="103" t="str">
        <f>IFERROR(VLOOKUP(D6,DB!A:K,11,0),"")</f>
        <v/>
      </c>
      <c r="C6" s="105"/>
      <c r="D6" s="103"/>
      <c r="E6" s="106"/>
      <c r="F6" s="107"/>
      <c r="G6" s="77">
        <f ca="1">IFERROR(NOW()-F6,"-")</f>
        <v>45959.635800115742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45959.635800115742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2"/>
      <c r="E8" s="106"/>
      <c r="F8" s="107"/>
      <c r="G8" s="77">
        <f ca="1">IFERROR(NOW()-F8,"-")</f>
        <v>45959.635800115742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72"/>
      <c r="E9" s="106"/>
      <c r="F9" s="107"/>
      <c r="G9" s="77">
        <f ca="1">IFERROR(NOW()-F9,"-")</f>
        <v>45959.635800115742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45959.635800115742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45959.635800115742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45959.635800115742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45959.635800115742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45959.635800115742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45959.635800115742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45959.635800115742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45959.635800115742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45959.635800115742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45959.635800115742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45959.635800115742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45959.635800115742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45959.635800115742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45959.635800115742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45959.635800115742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45959.635800115742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45959.635800115742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45959.635800115742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45959.635800115742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45959.635800115742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45959.635800115742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45959.635800115742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45959.635800115742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45959.635800115742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45959.635800115742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45959.635800115742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45959.635800115742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45959.635800115742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45959.635800115742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45959.635800115742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45959.635800115742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45959.635800115742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45959.635800115742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45959.635800115742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45959.635800115742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45959.635800115742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45959.635800115742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45959.635800115742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45959.635800115742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45959.635800115742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45959.635800115742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45959.635800115742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45959.635800115742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45959.635800115742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45959.635800115742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45959.635800115742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45959.635800115742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45959.635800115742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45959.635800115742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45959.635800115742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45959.635800115742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45959.635800115742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45959.635800115742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45959.635800115742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45959.635800115742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45959.635800115742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45959.635800115742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45959.635800115742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45959.635800115742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45959.635800115742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45959.635800115742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45959.635800115742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45959.635800115742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45959.635800115742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45959.635800115742</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2025-10-29T12:16:10Z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