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 documentId="120_S{2AC9BD13-BADA-5192-A53E-5A8FF88502F6}" xr6:coauthVersionLast="47" xr6:coauthVersionMax="47" xr10:uidLastSave="{3281C8E8-9228-4466-B48E-EEE386DDA88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<sst xmlns="http://schemas.openxmlformats.org/spreadsheetml/2006/main" count="180272" uniqueCount="39121">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</sst>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305.68544386573922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45968.633869791665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45968.633869791665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45968.633869791665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45968.633869791665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45968.633869791665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45968.633869791665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45968.633869791665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45968.633869791665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45968.633869791665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45968.633869791665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45968.633869791665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45968.633869791665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45968.633869791665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45968.633869791665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45968.633869791665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45968.633869791665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45968.633869791665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45968.633869791665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45968.633869791665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45968.633869791665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45968.633869791665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45968.633869791665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45968.633869791665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45968.633869791665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45968.633869791665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45968.633869791665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45968.633869791665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45968.633869791665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45968.633869791665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45968.633869791665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45968.633869791665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45968.633869791665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45968.633869791665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45968.633869791665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45968.633869791665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45968.633869791665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45968.633869791665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45968.633869791665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45968.633869791665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45968.633869791665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45968.633869791665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45968.633869791665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45968.633869791665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45968.633869791665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45968.633869791665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45968.633869791665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45968.633869791665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45968.633869791665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45968.633869791665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45968.633869791665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45968.633869791665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45968.633869791665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45968.633869791665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45968.633869791665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45968.633869791665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45968.633869791665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45968.633869791665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45968.633869791665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45968.633869791665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45968.633869791665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45968.633869791665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45968.633869791665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45968.633869791665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45968.633869791665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45968.633869791665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45968.633869791665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45968.633869791665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45968.633869791665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45968.633869791665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45968.633869791665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45968.633869791665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45968.633869791665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45968.633869791665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45968.633869791665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45968.633869791665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45968.633869791665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45968.633869791665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45968.633869791665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143.63403182870388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2.6416087959660217E-2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45968.633869791665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45968.633869791665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45968.633869791665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45968.633869791665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45968.633869791665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45968.633869791665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45968.633869791665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45968.633869791665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45968.633869791665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45968.633869791665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45968.633869791665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45968.633869791665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45968.633869791665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45968.633869791665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45968.633869791665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45968.633869791665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45968.633869791665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45968.633869791665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45968.633869791665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45968.633869791665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45968.633869791665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45968.633869791665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45968.633869791665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45968.633869791665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45968.633869791665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45968.633869791665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45968.633869791665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45968.633869791665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45968.633869791665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45968.633869791665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45968.633869791665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45968.633869791665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45968.633869791665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45968.633869791665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45968.633869791665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45968.633869791665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45968.633869791665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45968.633869791665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45968.633869791665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45968.633869791665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45968.633869791665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45968.633869791665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45968.633869791665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45968.633869791665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45968.633869791665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45968.633869791665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45968.633869791665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45968.633869791665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45968.633869791665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45968.633869791665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45968.633869791665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45968.633869791665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45968.633869791665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45968.633869791665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45968.633869791665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45968.633869791665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45968.633869791665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45968.633869791665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45968.633869791665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45968.633869791665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45968.633869791665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45968.633869791665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45968.633869791665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45968.633869791665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45968.633869791665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45968.633869791665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45968.633869791665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45968.633869791665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45968.633869791665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45968.633869791665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45968.633869791665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45968.633869791665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45968.633869791665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45968.633869791665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45968.633869791665</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5.8291087960242294E-2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45968.633869791665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45968.633869791665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45968.633869791665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45968.633869791665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45968.633869791665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45968.633869791665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45968.633869791665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45968.633869791665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45968.633869791665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45968.633869791665</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45968.633869791665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45968.633869791665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45968.633869791665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45968.633869791665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45968.633869791665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45968.633869791665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45968.633869791665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45968.633869791665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45968.633869791665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45968.633869791665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45968.633869791665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45968.633869791665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45968.633869791665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45968.633869791665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45968.633869791665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45968.633869791665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45968.633869791665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45968.633869791665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45968.633869791665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45968.633869791665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45968.633869791665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45968.633869791665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45968.633869791665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45968.633869791665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45968.633869791665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45968.633869791665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45968.633869791665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45968.633869791665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45968.633869791665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45968.633869791665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45968.633869791665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45968.633869791665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45968.633869791665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45968.633869791665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45968.633869791665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45968.633869791665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45968.633869791665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45968.633869791665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45968.633869791665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45968.633869791665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45968.633869791665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45968.633869791665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45968.633869791665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45968.633869791665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45968.633869791665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45968.633869791665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45968.633869791665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45968.633869791665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45968.633869791665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45968.633869791665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45968.633869791665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45968.633869791665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45968.633869791665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45968.633869791665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45968.633869791665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45968.633869791665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45968.633869791665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45968.633869791665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45968.633869791665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45968.633869791665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45968.633869791665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45968.633869791665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45968.633869791665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45968.633869791665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45968.633869791665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45968.633869791665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45968.633869791665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45968.633869791665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45968.633869791665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45968.633869791665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45968.633869791665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45968.633869791665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45968.633869791665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45968.633869791665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45968.633869791665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45968.633869791665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45968.633869791665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45968.633869791665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45968.633869791665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45968.633869791665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45968.633869791665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45968.633869791665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45968.633869791665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45968.633869791665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45968.633869791665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45968.633869791665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45968.633869791665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45968.633869791665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45968.633869791665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45968.633869791665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45968.633869791665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45968.633869791665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45968.633869791665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45968.633869791665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45968.633869791665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45968.633869791665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45968.633869791665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45968.633869791665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45968.633869791665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45968.633869791665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45968.633869791665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45968.633869791665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45968.633869791665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45968.633869791665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45968.633869791665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45968.633869791665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45968.633869791665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45968.633869791665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45968.633869791665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45968.633869791665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45968.633869791665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45968.633869791665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45968.633869791665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45968.633869791665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45968.633869791665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45968.633869791665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45968.633869791665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45968.633869791665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45968.633869791665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45968.633869791665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45968.633869791665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45968.633869791665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45968.633869791665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45968.633869791665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45968.633869791665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45968.633869791665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45968.633869791665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45968.633869791665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45968.633869791665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45968.633869791665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45968.633869791665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45968.633869791665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45968.633869791665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45968.633869791665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45968.633869791665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45968.633869791665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45968.633869791665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45968.633869791665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45968.633869791665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45968.633869791665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45968.633869791665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45968.633869791665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45968.633869791665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45968.633869791665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45968.633869791665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45968.633869791665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45968.633869791665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45968.633869791665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45968.633869791665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45968.633869791665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45968.633869791665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45968.633869791665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45968.633869791665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45968.633869791665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45968.633869791665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45968.633869791665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45968.633869791665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45968.633869791665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45968.633869791665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45968.633869791665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45968.633869791665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45968.633869791665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45968.633869791665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45968.633869791665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45968.633869791665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45968.633869791665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45968.633869791665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45968.633869791665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45968.633869791665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45968.633869791665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45968.633869791665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45968.633869791665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45968.633869791665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45968.633869791665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45968.633869791665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45968.633869791665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45968.633869791665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45968.633869791665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45968.633869791665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45968.633869791665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45968.633869791665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45968.633869791665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45968.633869791665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45968.633869791665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45968.633869791665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45968.633869791665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45968.633869791665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45968.633869791665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45968.633869791665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45968.633869791665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45968.633869791665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45968.633869791665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45968.633869791665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45968.633869791665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45968.633869791665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45968.633869791665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45968.633869791665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45968.633869791665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45968.633869791665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45968.633869791665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45968.633869791665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45968.633869791665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45968.633869791665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45968.633869791665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45968.633869791665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45968.633869791665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45968.633869791665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45968.633869791665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45968.633869791665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45968.633869791665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45968.633869791665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45968.633869791665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45968.633869791665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45968.633869791665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45968.633869791665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45968.633869791665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45968.633869791665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45968.633869791665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45968.633869791665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45968.633869791665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45968.633869791665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45968.633869791665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45968.633869791665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45968.633869791665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45968.633869791665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45968.633869791665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45968.633869791665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45968.633869791665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45968.633869791665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45968.633869791665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45968.633869791665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45968.633869791665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45968.633869791665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45968.633869791665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45968.633869791665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45968.633869791665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45968.633869791665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45968.633869791665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45968.633869791665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45968.633869791665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45968.633869791665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45968.633869791665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45968.633869791665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45968.633869791665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45968.633869791665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45968.633869791665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45968.633869791665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45968.633869791665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45968.633869791665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45968.633869791665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45968.633869791665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45968.633869791665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45968.633869791665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45968.633869791665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45968.633869791665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45968.633869791665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45968.633869791665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45968.633869791665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45968.633869791665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45968.633869791665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45968.633869791665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45968.633869791665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45968.633869791665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45968.633869791665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45968.633869791665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45968.633869791665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45968.633869791665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45968.633869791665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45968.633869791665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45968.633869791665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45968.633869791665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45968.633869791665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45968.633869791665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45968.633869791665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45968.633869791665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45968.633869791665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45968.633869791665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45968.633869791665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45968.633869791665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45968.633869791665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45968.633869791665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45968.633869791665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45968.633869791665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45968.633869791665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45968.633869791665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45968.633869791665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45968.633869791665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45968.633869791665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45968.633869791665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45968.633869791665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45968.633869791665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45968.633869791665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45968.633869791665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45968.633869791665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45968.633869791665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45968.633869791665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45968.633869791665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45968.633869791665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45968.633869791665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45968.633869791665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45968.633869791665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45968.633869791665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45968.633869791665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45968.633869791665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45968.633869791665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45968.633869791665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45968.633869791665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45968.633869791665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45968.633869791665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45968.633869791665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45968.633869791665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45968.633869791665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45968.633869791665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45968.633869791665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45968.633869791665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45968.633869791665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45968.633869791665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45968.633869791665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45968.633869791665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45968.633869791665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45968.633869791665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45968.633869791665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45968.633869791665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45968.633869791665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45968.633869791665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45968.633869791665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45968.633869791665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45968.633869791665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45968.633869791665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45968.633869791665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45968.633869791665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45968.633869791665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45968.633869791665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45968.633869791665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45968.633869791665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45968.633869791665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45968.633869791665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45968.633869791665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45968.633869791665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45968.633869791665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45968.633869791665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45968.633869791665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45968.633869791665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45968.633869791665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45968.633869791665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45968.633869791665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45968.633869791665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45968.633869791665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45968.633869791665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45968.633869791665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45968.633869791665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45968.633869791665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45968.633869791665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45968.633869791665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45968.633869791665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45968.633869791665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45968.633869791665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45968.633869791665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45968.633869791665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45968.633869791665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45968.633869791665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45968.633869791665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45968.633869791665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45968.633869791665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45968.633869791665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45968.633869791665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45968.633869791665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45968.633869791665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45968.633869791665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45968.633869791665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45968.633869791665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45968.633869791665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45968.633869791665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45968.633869791665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45968.633869791665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45968.633869791665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45968.633869791665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45968.633869791665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45968.633869791665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45968.633869791665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45968.633869791665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45968.633869791665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45968.633869791665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45968.633869791665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45968.633869791665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45968.633869791665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45968.633869791665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45968.633869791665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45968.633869791665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45968.633869791665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45968.633869791665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45968.633869791665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45968.633869791665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45968.633869791665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45968.633869791665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45968.633869791665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45968.633869791665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45968.633869791665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45968.633869791665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45968.633869791665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45968.633869791665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45968.633869791665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45968.633869791665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45968.633869791665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45968.633869791665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45968.633869791665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45968.633869791665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45968.633869791665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45968.633869791665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45968.633869791665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45968.633869791665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45968.633869791665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45968.633869791665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45968.633869791665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45968.633869791665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45968.633869791665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45968.633869791665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45968.633869791665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45968.633869791665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45968.633869791665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45968.633869791665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45968.633869791665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45968.633869791665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45968.633869791665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45968.633869791665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45968.633869791665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45968.633869791665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45968.633869791665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45968.633869791665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45968.633869791665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45968.633869791665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45968.633869791665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45968.633869791665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45968.633869791665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45968.633869791665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45968.633869791665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45968.633869791665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45968.633869791665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45968.633869791665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45968.633869791665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45968.633869791665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45968.633869791665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45968.633869791665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45968.633869791665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45968.633869791665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45968.633869791665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45968.633869791665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45968.633869791665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45968.633869791665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45968.633869791665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45968.633869791665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45968.633869791665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45968.633869791665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45968.633869791665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45968.633869791665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45968.633869791665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45968.633869791665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45968.633869791665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45968.633869791665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45968.633869791665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45968.633869791665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45968.633869791665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45968.633869791665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45968.633869791665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45968.633869791665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45968.633869791665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45968.633869791665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45968.633869791665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45968.633869791665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45968.633869791665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45968.633869791665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45968.633869791665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45968.633869791665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45968.633869791665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45968.633869791665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45968.633869791665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45968.633869791665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45968.633869791665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45968.633869791665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45968.633869791665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45968.633869791665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45968.633869791665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45968.633869791665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45968.633869791665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45968.633869791665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45968.633869791665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45968.633869791665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45968.633869791665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45968.633869791665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45968.633869791665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45968.633869791665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45968.633869791665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45968.633869791665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45968.633869791665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45968.633869791665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45968.633869791665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45968.633869791665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45968.633869791665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45968.633869791665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45968.633869791665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45968.633869791665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45968.633869791665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45968.633869791665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45968.633869791665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45968.633869791665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45968.633869791665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45968.633869791665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45968.633869791665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45968.633869791665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45968.633869791665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45968.633869791665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45968.633869791665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45968.633869791665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45968.633869791665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45968.633869791665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45968.633869791665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45968.633869791665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45968.633869791665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45968.633869791665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45968.633869791665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45968.633869791665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45968.633869791665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45968.633869791665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45968.633869791665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45968.633869791665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45968.633869791665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45968.633869791665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45968.633869791665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45968.633869791665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45968.633869791665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45968.633869791665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45968.633869791665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45968.633869791665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45968.633869791665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45968.633869791665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45968.633869791665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45968.633869791665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45968.633869791665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45968.633869791665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45968.633869791665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45968.633869791665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45968.633869791665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45968.633869791665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45968.633869791665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45968.633869791665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45968.633869791665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45968.633869791665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45968.633869791665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45968.633869791665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45968.633869791665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45968.633869791665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45968.633869791665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45968.633869791665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45968.633869791665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45968.633869791665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45968.633869791665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45968.633869791665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45968.633869791665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45968.633869791665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45968.633869791665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45968.633869791665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45968.633869791665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45968.633869791665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45968.633869791665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45968.633869791665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45968.633869791665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45968.633869791665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45968.633869791665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45968.633869791665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45968.633869791665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45968.633869791665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45968.633869791665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45968.633869791665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45968.633869791665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45968.633869791665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45968.633869791665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45968.633869791665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45968.633869791665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45968.633869791665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45968.633869791665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45968.633869791665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45968.633869791665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45968.633869791665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45968.633869791665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45968.633869791665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45968.633869791665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45968.633869791665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45968.633869791665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45968.633869791665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45968.633869791665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45968.633869791665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45968.633869791665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45968.633869791665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45968.633869791665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45968.633869791665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45968.633869791665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45968.633869791665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45968.633869791665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45968.633869791665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45968.633869791665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45968.633869791665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45968.633869791665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45968.633869791665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45968.633869791665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45968.633869791665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45968.633869791665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45968.633869791665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45968.633869791665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45968.633869791665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45968.633869791665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45968.633869791665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45968.633869791665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45968.633869791665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45968.633869791665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45968.633869791665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45968.633869791665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45968.633869791665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45968.633869791665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45968.633869791665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45968.633869791665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45968.633869791665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45968.633869791665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45968.633869791665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45968.633869791665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45968.633869791665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45968.633869791665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45968.633869791665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45968.633869791665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45968.633869791665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45968.633869791665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45968.633869791665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45968.633869791665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45968.633869791665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45968.633869791665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45968.633869791665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45968.633869791665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45968.633869791665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45968.633869791665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45968.633869791665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45968.633869791665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45968.633869791665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45968.633869791665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45968.633869791665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45968.633869791665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45968.633869791665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45968.633869791665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45968.633869791665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45968.633869791665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45968.633869791665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45968.633869791665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45968.633869791665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45968.633869791665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45968.633869791665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45968.633869791665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45968.633869791665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45968.633869791665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45968.633869791665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45968.633869791665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45968.633869791665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45968.633869791665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45968.633869791665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45968.633869791665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45968.633869791665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45968.633869791665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45968.633869791665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45968.633869791665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45968.633869791665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45968.633869791665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45968.633869791665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45968.633869791665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45968.633869791665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45968.633869791665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45968.633869791665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45968.633869791665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45968.633869791665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45968.633869791665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45968.633869791665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45968.633869791665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45968.633869791665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45968.633869791665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45968.633869791665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45968.633869791665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45968.633869791665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45968.633869791665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45968.633869791665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45968.633869791665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45968.633869791665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45968.633869791665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45968.633869791665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45968.633869791665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45968.633869791665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45968.633869791665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45968.633869791665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45968.633869791665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45968.633869791665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45968.633869791665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45968.633869791665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45968.633869791665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45968.633869791665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45968.633869791665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45968.633869791665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45968.633869791665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45968.633869791665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45968.633869791665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45968.633869791665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45968.633869791665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45968.633869791665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45968.633869791665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45968.633869791665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45968.633869791665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45968.633869791665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45968.633869791665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45968.633869791665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45968.633869791665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45968.633869791665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45968.633869791665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45968.633869791665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45968.633869791665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45968.633869791665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45968.633869791665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45968.633869791665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45968.633869791665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45968.633869791665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45968.633869791665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45968.633869791665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45968.633869791665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45968.633869791665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45968.633869791665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45968.633869791665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45968.633869791665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45968.633869791665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45968.633869791665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45968.633869791665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45968.633869791665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45968.633869791665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45968.633869791665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45968.633869791665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45968.633869791665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45968.633869791665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45968.633869791665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45968.633869791665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45968.633869791665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45968.633869791665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45968.633869791665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45968.633869791665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45968.633869791665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45968.633869791665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45968.633869791665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45968.633869791665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45968.633869791665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45968.633869791665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45968.633869791665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45968.633869791665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45968.633869791665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45968.633869791665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45968.633869791665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45968.633869791665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45968.633869791665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45968.633869791665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45968.633869791665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45968.633869791665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45968.633869791665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45968.633869791665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45968.633869791665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45968.633869791665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45968.633869791665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45968.633869791665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45968.633869791665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45968.633869791665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45968.633869791665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45968.633869791665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45968.633869791665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45968.633869791665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45968.633869791665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45968.633869791665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45968.633869791665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45968.633869791665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45968.633869791665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45968.633869791665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45968.633869791665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45968.633869791665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45968.633869791665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45968.633869791665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45968.633869791665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45968.633869791665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45968.633869791665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45968.633869791665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45968.633869791665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45968.633869791665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45968.633869791665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45968.633869791665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45968.633869791665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45968.633869791665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45968.633869791665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45968.633869791665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45968.633869791665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45968.633869791665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45968.633869791665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45968.633869791665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45968.633869791665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45968.633869791665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45968.633869791665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45968.633869791665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45968.633869791665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45968.633869791665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45968.633869791665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45968.633869791665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45968.633869791665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45968.633869791665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45968.633869791665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45968.633869791665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45968.633869791665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45968.633869791665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45968.633869791665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45968.633869791665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45968.633869791665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45968.633869791665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45968.633869791665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45968.633869791665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45968.633869791665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45968.633869791665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45968.633869791665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45968.633869791665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45968.633869791665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45968.633869791665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45968.633869791665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45968.633869791665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45968.633869791665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45968.633869791665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45968.633869791665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45968.633869791665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45968.633869791665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45968.633869791665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45968.633869791665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45968.633869791665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45968.633869791665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45968.633869791665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45968.633869791665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45968.633869791665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45968.633869791665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45968.633869791665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45968.633869791665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45968.633869791665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45968.633869791665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45968.633869791665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45968.633869791665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45968.633869791665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45968.633869791665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45968.633869791665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45968.633869791665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45968.633869791665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45968.633869791665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45968.633869791665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45968.633869791665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45968.633869791665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45968.633869791665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45968.633869791665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45968.633869791665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45968.633869791665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45968.633869791665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45968.633869791665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45968.633869791665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45968.633869791665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45968.633869791665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45968.633869791665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45968.633869791665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45968.633869791665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45968.633869791665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45968.633869791665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45968.633869791665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45968.633869791665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45968.633869791665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45968.633869791665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45968.633869791665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45968.633869791665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45968.633869791665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45968.633869791665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45968.633869791665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45968.633869791665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45968.633869791665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45968.633869791665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45968.633869791665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45968.633869791665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45968.633869791665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45968.633869791665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45968.633869791665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45968.633869791665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45968.633869791665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45968.633869791665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45968.633869791665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45968.633869791665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45968.633869791665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45968.633869791665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45968.633869791665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45968.633869791665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45968.633869791665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45968.633869791665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45968.633869791665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45968.633869791665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45968.633869791665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45968.633869791665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45968.633869791665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45968.633869791665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45968.633869791665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45968.633869791665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45968.633869791665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45968.633869791665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45968.633869791665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45968.633869791665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45968.633869791665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45968.633869791665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45968.633869791665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45968.633869791665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45968.633869791665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45968.633869791665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45968.633869791665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45968.633869791665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45968.633869791665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45968.633869791665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45968.633869791665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45968.633869791665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45968.633869791665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45968.633869791665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45968.633869791665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45968.633869791665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45968.633869791665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45968.633869791665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45968.633869791665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45968.633869791665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45968.633869791665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45968.633869791665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45968.633869791665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45968.633869791665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45968.633869791665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45968.633869791665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45968.633869791665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45968.633869791665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45968.633869791665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45968.633869791665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45968.633869791665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45968.633869791665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45968.633869791665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45968.633869791665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45968.633869791665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45968.633869791665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45968.633869791665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45968.633869791665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45968.633869791665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45968.633869791665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45968.633869791665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45968.633869791665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45968.633869791665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45968.633869791665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45968.633869791665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45968.633869791665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45968.633869791665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45968.633869791665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45968.633869791665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45968.633869791665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45968.633869791665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45968.633869791665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45968.633869791665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45968.633869791665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45968.633869791665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45968.633869791665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45968.633869791665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45968.633869791665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45968.633869791665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45968.633869791665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45968.633869791665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45968.633869791665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45968.633869791665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45968.633869791665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45968.633869791665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45968.633869791665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45968.633869791665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45968.633869791665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45968.633869791665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45968.633869791665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45968.633869791665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45968.633869791665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45968.633869791665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45968.633869791665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45968.633869791665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45968.633869791665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45968.633869791665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45968.633869791665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45968.633869791665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45968.633869791665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45968.633869791665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45968.633869791665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45968.633869791665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45968.633869791665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45968.633869791665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45968.633869791665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45968.633869791665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45968.633869791665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45968.633869791665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45968.633869791665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45968.633869791665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45968.633869791665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45968.633869791665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45968.633869791665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45968.633869791665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45968.633869791665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45968.633869791665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45968.633869791665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45968.633869791665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45968.633869791665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45968.633869791665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45968.633869791665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45968.633869791665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45968.633869791665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45968.633869791665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45968.633869791665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45968.633869791665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45968.633869791665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45968.633869791665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45968.633869791665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45968.633869791665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45968.633869791665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45968.633869791665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45968.633869791665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45968.633869791665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45968.633869791665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45968.633869791665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45968.633869791665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45968.633869791665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45968.633869791665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45968.633869791665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45968.633869791665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45968.633869791665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45968.633869791665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45968.633869791665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45968.633869791665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45968.633869791665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45968.633869791665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45968.633869791665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45968.633869791665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45968.633869791665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45968.633869791665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45968.633869791665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45968.633869791665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45968.633869791665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45968.633869791665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45968.633869791665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45968.633869791665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45968.633869791665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45968.633869791665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45968.633869791665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45968.633869791665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265.15315219906915</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36465</v>
      </c>
      <c r="E3" s="95" t="s">
        <v>39021</v>
      </c>
      <c r="F3" s="112">
        <v>45968.62222222222</v>
      </c>
      <c r="G3" s="113">
        <f ca="1">IFERROR(NOW()-F3,"")</f>
        <v>1.1647569444903638E-2</v>
      </c>
      <c r="H3" s="112">
        <v>45968.60833333333</v>
      </c>
      <c r="I3" s="108" t="str">
        <f>IFERROR(VLOOKUP(D3,DB!A:F,6,0),"")</f>
        <v>Generator-SG</v>
      </c>
      <c r="J3" s="108">
        <f>IFERROR(VLOOKUP(D3,DB!A:G,7,0),"")</f>
        <v>0</v>
      </c>
      <c r="K3" s="114" t="s">
        <v>39114</v>
      </c>
      <c r="L3" s="110" t="str">
        <f>IFERROR(VLOOKUP(D3,DB!A:I,9,0),"")</f>
        <v>Latis</v>
      </c>
    </row>
    <row r="4" spans="1:16" ht="15" customHeight="1">
      <c r="A4" s="108"/>
      <c r="B4" s="108" t="str">
        <f>IFERROR(VLOOKUP(D4,DB!A:K,11,0),"")</f>
        <v/>
      </c>
      <c r="C4" s="109"/>
      <c r="D4" s="92"/>
      <c r="E4" s="95"/>
      <c r="F4" s="112"/>
      <c r="G4" s="113">
        <f ca="1">IFERROR(NOW()-F4,"")</f>
        <v>45968.633869791665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45968.633869791665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45968.633869791665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45968.633869791665</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45968.633869791665</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45968.633869791665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45968.633869791665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45968.633869791665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45968.633869791665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45968.633869791665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45968.633869791665</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45968.633869791665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45968.633869791665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45968.633869791665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45968.633869791665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45968.633869791665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45968.633869791665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45968.633869791665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45968.633869791665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45968.633869791665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45968.633869791665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45968.633869791665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45968.633869791665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45968.633869791665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45968.633869791665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45968.633869791665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45968.633869791665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45968.633869791665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45968.633869791665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45968.633869791665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45968.633869791665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45968.633869791665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45968.633869791665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45968.633869791665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45968.633869791665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45968.633869791665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45968.633869791665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45968.633869791665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45968.633869791665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45968.633869791665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45968.633869791665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45968.633869791665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45968.633869791665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45968.633869791665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45968.633869791665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45968.633869791665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45968.633869791665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45968.633869791665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45968.633869791665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45968.633869791665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45968.633869791665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45968.633869791665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45968.633869791665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45968.633869791665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45968.633869791665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45968.633869791665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45968.633869791665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45968.633869791665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45968.633869791665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45968.633869791665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45968.633869791665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45968.633869791665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45968.633869791665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45968.633869791665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45968.633869791665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45968.633869791665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45968.633869791665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45968.633869791665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45968.633869791665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45968.633869791665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45968.633869791665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45968.633869791665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45968.633869791665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45968.633869791665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45968.633869791665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45968.633869791665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45968.633869791665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45968.633869791665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45968.633869791665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45968.633869791665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45968.633869791665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45968.633869791665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45968.633869791665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45968.633869791665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45968.633869791665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45968.633869791665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45968.633869791665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45968.633869791665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45968.633869791665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45968.633869791665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45968.633869791665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45968.633869791665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45968.633869791665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45968.633869791665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45968.633869791665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45968.633869791665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45968.633869791665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45968.633869791665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45968.633869791665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45968.633869791665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45968.633869791665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45968.633869791665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45968.633869791665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45968.633869791665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45968.633869791665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45968.633869791665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45968.633869791665</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76.801809606477036</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42.444992476848711</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19.972758680552943</v>
      </c>
      <c r="H4" s="132">
        <v>45948.661111111112</v>
      </c>
      <c r="I4" s="131" t="str">
        <f>IFERROR(VLOOKUP(D4,DB!A:F,6,0),"")</f>
        <v>SCECO</v>
      </c>
      <c r="J4" s="131" t="str">
        <f>IFERROR(VLOOKUP(D4,DB!A:G,7,0),"")</f>
        <v>Dead</v>
      </c>
      <c r="K4" s="131" t="s">
        <v>39120</v>
      </c>
      <c r="L4" s="131" t="str">
        <f>IFERROR(VLOOKUP(D4,DB!A:I,9,0),"")</f>
        <v>Latis</v>
      </c>
    </row>
    <row r="5" spans="1:13" ht="15">
      <c r="A5" s="131"/>
      <c r="B5" s="131" t="str">
        <f>IFERROR(VLOOKUP(D5,DB!A:K,11,0),"")</f>
        <v/>
      </c>
      <c r="C5" s="131"/>
      <c r="D5" s="131"/>
      <c r="E5" s="131"/>
      <c r="F5" s="131"/>
      <c r="G5" s="131">
        <f ca="1">IFERROR(NOW()-F5,"")</f>
        <v>45968.633869791665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45968.633869791665</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45968.633869791665</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45968.633869791665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45968.633869791665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45968.633869791665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45968.633869791665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45968.633869791665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45968.633869791665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45968.633869791665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45968.633869791665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45968.633869791665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45968.633869791665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45968.633869791665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45968.633869791665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45968.633869791665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45968.633869791665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45968.633869791665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45968.633869791665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45968.633869791665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45968.633869791665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45968.633869791665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45968.633869791665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45968.633869791665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45968.633869791665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45968.633869791665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45968.633869791665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45968.633869791665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45968.633869791665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45968.633869791665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45968.633869791665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45968.633869791665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45968.633869791665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45968.633869791665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45968.633869791665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45968.633869791665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45968.633869791665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45968.633869791665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45968.633869791665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45968.633869791665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45968.633869791665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45968.633869791665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45968.633869791665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45968.633869791665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45968.633869791665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45968.633869791665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45968.633869791665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45968.633869791665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45968.633869791665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45968.633869791665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45968.633869791665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45968.633869791665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45968.633869791665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45968.633869791665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45968.633869791665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45968.633869791665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45968.633869791665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45968.633869791665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45968.633869791665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45968.633869791665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45968.633869791665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45968.633869791665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45968.633869791665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45968.633869791665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45968.633869791665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45968.633869791665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45968.633869791665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45968.633869791665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45968.633869791665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45968.633869791665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45968.633869791665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45968.633869791665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45968.633869791665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45968.633869791665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45968.633869791665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45968.633869791665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45968.633869791665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45968.633869791665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45968.633869791665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45968.633869791665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45968.633869791665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45968.633869791665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45968.633869791665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45968.633869791665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45968.633869791665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45968.633869791665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45968.633869791665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45968.633869791665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45968.633869791665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45968.633869791665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45968.633869791665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45968.633869791665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45968.633869791665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45968.633869791665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45968.633869791665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45968.633869791665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45968.633869791665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45968.633869791665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45968.633869791665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45968.633869791665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45968.633869791665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45968.633869791665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45968.633869791665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45968.633869791665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45968.633869791665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45968.633869791665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45968.633869791665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45968.633869791665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45968.633869791665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45968.633869791665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45968.633869791665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45968.633869791665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45968.633869791665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45968.633869791665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45968.633869791665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45968.633869791665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45968.633869791665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45968.633869791665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45968.633869791665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45968.633869791665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45968.633869791665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45968.633869791665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45968.633869791665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45968.633869791665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45968.633869791665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45968.633869791665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45968.633869791665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45968.633869791665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45968.633869791665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45968.633869791665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45968.633869791665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45968.633869791665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45968.633869791665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45968.633869791665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45968.633869791665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45968.633869791665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45968.633869791665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45968.633869791665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45968.633869791665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45968.633869791665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45968.633869791665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45968.633869791665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45968.633869791665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45968.633869791665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45968.633869791665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45968.633869791665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45968.633869791665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45968.633869791665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45968.633869791665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45968.633869791665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45968.633869791665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45968.633869791665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45968.633869791665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45968.633869791665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45968.633869791665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45968.633869791665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45968.633869791665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45968.633869791665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45968.633869791665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45968.633869791665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45968.633869791665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45968.633869791665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45968.633869791665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45968.633869791665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45968.633869791665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45968.633869791665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45968.633869791665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45968.633869791665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45968.633869791665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45968.633869791665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45968.633869791665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45968.633869791665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45968.633869791665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45968.633869791665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45968.633869791665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45968.633869791665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45968.633869791665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45968.633869791665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45968.633869791665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45968.633869791665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45968.633869791665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45968.633869791665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45968.633869791665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45968.633869791665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45968.633869791665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45968.633869791665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45968.633869791665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45968.633869791665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45968.633869791665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45968.633869791665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45968.633869791665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45968.633869791665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45968.633869791665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45968.633869791665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45968.633869791665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45968.633869791665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45968.633869791665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45968.633869791665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45968.633869791665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45968.633869791665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45968.633869791665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45968.633869791665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45968.633869791665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45968.633869791665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45968.633869791665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45968.633869791665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45968.633869791665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45968.633869791665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45968.633869791665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45968.633869791665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45968.633869791665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45968.633869791665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45968.633869791665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45968.633869791665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45968.633869791665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45968.633869791665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45968.633869791665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45968.633869791665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45968.633869791665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45968.633869791665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45968.633869791665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45968.633869791665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45968.633869791665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45968.633869791665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45968.633869791665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45968.633869791665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45968.633869791665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45968.633869791665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45968.633869791665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45968.633869791665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45968.633869791665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45968.633869791665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45968.633869791665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45968.633869791665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45968.633869791665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45968.633869791665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45968.633869791665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45968.633869791665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45968.633869791665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45968.633869791665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45968.633869791665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45968.633869791665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45968.633869791665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45968.633869791665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45968.633869791665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45968.633869791665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45968.633869791665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45968.633869791665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45968.633869791665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45968.633869791665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45968.633869791665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45968.633869791665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45968.633869791665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45968.633869791665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45968.633869791665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45968.633869791665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45968.633869791665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45968.633869791665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45968.633869791665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45968.633869791665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45968.633869791665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45968.633869791665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45968.633869791665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45968.633869791665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45968.633869791665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45968.633869791665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45968.633869791665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45968.633869791665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45968.633869791665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45968.633869791665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45968.633869791665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45968.633869791665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45968.633869791665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45968.633869791665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45968.633869791665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45968.633869791665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45968.633869791665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45968.633869791665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45968.633869791665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45968.633869791665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45968.633869791665</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45968.633869791665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45968.633869791665</v>
      </c>
      <c r="H3" s="147"/>
      <c r="I3" s="86" t="str">
        <f>IFERROR(VLOOKUP(D3,DB!A:F,6,0),"")</f>
        <v/>
      </c>
      <c r="J3" s="61" t="str">
        <f>IFERROR(VLOOKUP(D3,DB!A:G,7,0),"")</f>
        <v/>
      </c>
      <c r="K3" s="148"/>
      <c r="L3" s="149" t="str">
        <f>IFERROR(VLOOKUP(D3,DB!A:I,9,0),"")</f>
        <v/>
      </c>
    </row>
    <row r="4" spans="1:12" ht="31.5" customHeight="1">
      <c r="A4" s="86"/>
      <c r="B4" s="61" t="str">
        <f>IFERROR(VLOOKUP(D4,DB!A:K,11,0),"")</f>
        <v>R6</v>
      </c>
      <c r="C4" s="61"/>
      <c r="D4" s="61" t="s">
        <v>33714</v>
      </c>
      <c r="E4" s="61"/>
      <c r="F4" s="145"/>
      <c r="G4" s="146">
        <f ca="1">IFERROR(NOW()-F4,"-")</f>
        <v>45968.633869791665</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45968.633869791665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45968.633869791665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45968.633869791665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45968.633869791665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45968.633869791665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45968.633869791665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45968.633869791665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45968.633869791665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45968.633869791665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45968.633869791665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45968.633869791665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45968.633869791665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45968.633869791665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45968.633869791665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45968.633869791665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45968.633869791665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45968.633869791665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